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WW_2021-11月～―クロス集計表にアスタリスク付\e-stat用\"/>
    </mc:Choice>
  </mc:AlternateContent>
  <bookViews>
    <workbookView xWindow="480" yWindow="60" windowWidth="18080" windowHeight="9900" activeTab="1"/>
  </bookViews>
  <sheets>
    <sheet name="目次" sheetId="1" r:id="rId1"/>
    <sheet name="P(2)" sheetId="3" r:id="rId2"/>
  </sheets>
  <definedNames>
    <definedName name="_xlnm.Print_Area" localSheetId="0">目次!$A:$I</definedName>
    <definedName name="_xlnm.Print_Titles" localSheetId="1">'P(2)'!$A:$G,'P(2)'!$1:$2</definedName>
    <definedName name="_xlnm.Print_Titles" localSheetId="0">目次!$1:$5</definedName>
  </definedNames>
  <calcPr calcId="162913"/>
</workbook>
</file>

<file path=xl/calcChain.xml><?xml version="1.0" encoding="utf-8"?>
<calcChain xmlns="http://schemas.openxmlformats.org/spreadsheetml/2006/main">
  <c r="I13" i="1" l="1"/>
  <c r="I11"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2" i="1"/>
  <c r="I10" i="1"/>
  <c r="I9" i="1"/>
  <c r="I8" i="1"/>
  <c r="I7" i="1"/>
  <c r="F3827" i="3" l="1"/>
  <c r="F3826" i="3"/>
  <c r="F3825" i="3"/>
  <c r="F3824" i="3"/>
  <c r="F3823" i="3"/>
  <c r="F3822" i="3"/>
  <c r="F3821" i="3"/>
  <c r="F3820" i="3"/>
  <c r="F3819" i="3"/>
  <c r="F3818" i="3"/>
  <c r="F3817" i="3"/>
  <c r="F3816" i="3"/>
  <c r="F3815" i="3"/>
  <c r="F3814" i="3"/>
  <c r="F3813" i="3"/>
  <c r="F3812" i="3"/>
  <c r="F3811" i="3"/>
  <c r="F3810" i="3"/>
  <c r="F3809" i="3"/>
  <c r="F3808" i="3"/>
  <c r="F3807" i="3"/>
  <c r="F3806" i="3"/>
  <c r="F3805" i="3"/>
  <c r="F3804" i="3"/>
  <c r="F3803" i="3"/>
  <c r="F3802" i="3"/>
  <c r="F3801" i="3"/>
  <c r="F3800" i="3"/>
  <c r="F3799" i="3"/>
  <c r="F3798" i="3"/>
  <c r="F3797" i="3"/>
  <c r="F3796" i="3"/>
  <c r="F3795" i="3"/>
  <c r="F3794" i="3"/>
  <c r="F3793" i="3"/>
  <c r="F3792" i="3"/>
  <c r="F3791" i="3"/>
  <c r="F3790" i="3"/>
  <c r="F3789" i="3"/>
  <c r="F3788" i="3"/>
  <c r="F3787" i="3"/>
  <c r="F3786" i="3"/>
  <c r="F3785" i="3"/>
  <c r="F3784" i="3"/>
  <c r="F3783" i="3"/>
  <c r="F3782" i="3"/>
  <c r="F3781" i="3"/>
  <c r="F3780" i="3"/>
  <c r="F3779" i="3"/>
  <c r="F3778" i="3"/>
  <c r="F3777" i="3"/>
  <c r="F3776" i="3"/>
  <c r="F3775" i="3"/>
  <c r="F3774" i="3"/>
  <c r="F3773" i="3"/>
  <c r="F3772" i="3"/>
  <c r="F3771" i="3"/>
  <c r="F3770" i="3"/>
  <c r="F3769" i="3"/>
  <c r="F3768" i="3"/>
  <c r="F3767" i="3"/>
  <c r="F3766" i="3"/>
  <c r="F3765" i="3"/>
  <c r="F3764" i="3"/>
  <c r="F3763" i="3"/>
  <c r="F3762" i="3"/>
  <c r="F3761" i="3"/>
  <c r="F3760" i="3"/>
  <c r="F3759" i="3"/>
  <c r="F3758" i="3"/>
  <c r="F3757" i="3"/>
  <c r="F3756" i="3"/>
  <c r="F3755" i="3"/>
  <c r="F3754" i="3"/>
  <c r="F3753" i="3"/>
  <c r="F3752" i="3"/>
  <c r="F3751" i="3"/>
  <c r="F3750" i="3"/>
  <c r="F3487" i="3"/>
  <c r="F3486" i="3"/>
  <c r="F3485" i="3"/>
  <c r="F3484" i="3"/>
  <c r="F3483" i="3"/>
  <c r="F3482" i="3"/>
  <c r="F3481" i="3"/>
  <c r="F3480" i="3"/>
  <c r="F3479" i="3"/>
  <c r="F3478" i="3"/>
  <c r="F3477" i="3"/>
  <c r="F3476" i="3"/>
  <c r="F3475" i="3"/>
  <c r="F3474" i="3"/>
  <c r="F3473" i="3"/>
  <c r="F3472" i="3"/>
  <c r="F3471" i="3"/>
  <c r="F3470" i="3"/>
  <c r="F3469" i="3"/>
  <c r="F3468" i="3"/>
  <c r="F3467" i="3"/>
  <c r="F3466" i="3"/>
  <c r="F3465" i="3"/>
  <c r="F3464" i="3"/>
  <c r="F3463" i="3"/>
  <c r="F3462" i="3"/>
  <c r="F3461" i="3"/>
  <c r="F3460" i="3"/>
  <c r="F3459" i="3"/>
  <c r="F3458" i="3"/>
  <c r="F3457" i="3"/>
  <c r="F3456" i="3"/>
  <c r="F3455" i="3"/>
  <c r="F3454" i="3"/>
  <c r="F3453" i="3"/>
  <c r="F3452" i="3"/>
  <c r="F3451" i="3"/>
  <c r="F3450" i="3"/>
  <c r="F3449" i="3"/>
  <c r="F3448" i="3"/>
  <c r="F3447" i="3"/>
  <c r="F3446" i="3"/>
  <c r="F3445" i="3"/>
  <c r="F3444" i="3"/>
  <c r="F3443" i="3"/>
  <c r="F3442" i="3"/>
  <c r="F3441" i="3"/>
  <c r="F3440" i="3"/>
  <c r="F3439" i="3"/>
  <c r="F3438" i="3"/>
  <c r="F3437" i="3"/>
  <c r="F3436" i="3"/>
  <c r="F3435" i="3"/>
  <c r="F3434" i="3"/>
  <c r="F3433" i="3"/>
  <c r="F3432" i="3"/>
  <c r="F3431" i="3"/>
  <c r="F3430" i="3"/>
  <c r="F3429" i="3"/>
  <c r="F3428" i="3"/>
  <c r="F3427" i="3"/>
  <c r="F3426" i="3"/>
  <c r="F3425" i="3"/>
  <c r="F3424" i="3"/>
  <c r="F3423" i="3"/>
  <c r="F3422" i="3"/>
  <c r="F3421" i="3"/>
  <c r="F3420" i="3"/>
  <c r="F3419" i="3"/>
  <c r="F3418" i="3"/>
  <c r="F3417" i="3"/>
  <c r="F3416" i="3"/>
  <c r="F3415" i="3"/>
  <c r="F3414" i="3"/>
  <c r="F3413" i="3"/>
  <c r="F3412" i="3"/>
  <c r="F3411" i="3"/>
  <c r="F3410" i="3"/>
  <c r="F2552" i="3"/>
  <c r="F2551" i="3"/>
  <c r="F2550" i="3"/>
  <c r="F2549" i="3"/>
  <c r="F2548" i="3"/>
  <c r="F2547" i="3"/>
  <c r="F2546" i="3"/>
  <c r="F2545" i="3"/>
  <c r="F2544" i="3"/>
  <c r="F2543" i="3"/>
  <c r="F2542" i="3"/>
  <c r="F2541" i="3"/>
  <c r="F2540" i="3"/>
  <c r="F2539" i="3"/>
  <c r="F2538" i="3"/>
  <c r="F2537" i="3"/>
  <c r="F2536" i="3"/>
  <c r="F2535" i="3"/>
  <c r="F2534" i="3"/>
  <c r="F2533" i="3"/>
  <c r="F2532" i="3"/>
  <c r="F2531" i="3"/>
  <c r="F2530" i="3"/>
  <c r="F2529" i="3"/>
  <c r="F2528" i="3"/>
  <c r="F2527" i="3"/>
  <c r="F2526" i="3"/>
  <c r="F2525" i="3"/>
  <c r="F2524" i="3"/>
  <c r="F2523" i="3"/>
  <c r="F2522" i="3"/>
  <c r="F2521" i="3"/>
  <c r="F2520" i="3"/>
  <c r="F2519" i="3"/>
  <c r="F2518" i="3"/>
  <c r="F2517" i="3"/>
  <c r="F2516" i="3"/>
  <c r="F2515" i="3"/>
  <c r="F2514" i="3"/>
  <c r="F2513" i="3"/>
  <c r="F2512" i="3"/>
  <c r="F2511" i="3"/>
  <c r="F2510" i="3"/>
  <c r="F2509" i="3"/>
  <c r="F2508" i="3"/>
  <c r="F2507" i="3"/>
  <c r="F2506" i="3"/>
  <c r="F2505" i="3"/>
  <c r="F2504" i="3"/>
  <c r="F2503" i="3"/>
  <c r="F2502" i="3"/>
  <c r="F2501" i="3"/>
  <c r="F2500" i="3"/>
  <c r="F2499" i="3"/>
  <c r="F2498" i="3"/>
  <c r="F2497" i="3"/>
  <c r="F2496" i="3"/>
  <c r="F2495" i="3"/>
  <c r="F2494" i="3"/>
  <c r="F2493" i="3"/>
  <c r="F2492" i="3"/>
  <c r="F2491" i="3"/>
  <c r="F2490" i="3"/>
  <c r="F2489" i="3"/>
  <c r="F2488" i="3"/>
  <c r="F2487" i="3"/>
  <c r="F2486" i="3"/>
  <c r="F2485" i="3"/>
  <c r="F2484" i="3"/>
  <c r="F2483" i="3"/>
  <c r="F2482" i="3"/>
  <c r="F2481" i="3"/>
  <c r="F2480" i="3"/>
  <c r="F2479" i="3"/>
  <c r="F2478" i="3"/>
  <c r="F2477" i="3"/>
  <c r="F2476" i="3"/>
  <c r="F2475" i="3"/>
  <c r="F2467" i="3"/>
  <c r="F2466" i="3"/>
  <c r="F2465" i="3"/>
  <c r="F2464" i="3"/>
  <c r="F2463" i="3"/>
  <c r="F2462" i="3"/>
  <c r="F2461" i="3"/>
  <c r="F2460" i="3"/>
  <c r="F2459" i="3"/>
  <c r="F2458" i="3"/>
  <c r="F2457" i="3"/>
  <c r="F2456" i="3"/>
  <c r="F2455" i="3"/>
  <c r="F2454" i="3"/>
  <c r="F2453" i="3"/>
  <c r="F2452" i="3"/>
  <c r="F2451" i="3"/>
  <c r="F2450" i="3"/>
  <c r="F2449" i="3"/>
  <c r="F2448" i="3"/>
  <c r="F2447" i="3"/>
  <c r="F2446" i="3"/>
  <c r="F2445" i="3"/>
  <c r="F2444" i="3"/>
  <c r="F2443" i="3"/>
  <c r="F2442" i="3"/>
  <c r="F2441" i="3"/>
  <c r="F2440" i="3"/>
  <c r="F2439" i="3"/>
  <c r="F2438" i="3"/>
  <c r="F2437" i="3"/>
  <c r="F2436" i="3"/>
  <c r="F2435" i="3"/>
  <c r="F2434" i="3"/>
  <c r="F2433" i="3"/>
  <c r="F2432" i="3"/>
  <c r="F2431" i="3"/>
  <c r="F2430" i="3"/>
  <c r="F2429" i="3"/>
  <c r="F2428" i="3"/>
  <c r="F2427" i="3"/>
  <c r="F2426" i="3"/>
  <c r="F2425" i="3"/>
  <c r="F2424" i="3"/>
  <c r="F2423" i="3"/>
  <c r="F2422" i="3"/>
  <c r="F2421" i="3"/>
  <c r="F2420" i="3"/>
  <c r="F2419" i="3"/>
  <c r="F2418" i="3"/>
  <c r="F2417" i="3"/>
  <c r="F2416" i="3"/>
  <c r="F2415" i="3"/>
  <c r="F2414" i="3"/>
  <c r="F2413" i="3"/>
  <c r="F2412" i="3"/>
  <c r="F2411" i="3"/>
  <c r="F2410" i="3"/>
  <c r="F2409" i="3"/>
  <c r="F2408" i="3"/>
  <c r="F2407" i="3"/>
  <c r="F2406" i="3"/>
  <c r="F2405" i="3"/>
  <c r="F2404" i="3"/>
  <c r="F2403" i="3"/>
  <c r="F2402" i="3"/>
  <c r="F2401" i="3"/>
  <c r="F2400" i="3"/>
  <c r="F2399" i="3"/>
  <c r="F2398" i="3"/>
  <c r="F2397" i="3"/>
  <c r="F2396" i="3"/>
  <c r="F2395" i="3"/>
  <c r="F2394" i="3"/>
  <c r="F2393" i="3"/>
  <c r="F2392" i="3"/>
  <c r="F2391" i="3"/>
  <c r="F2390" i="3"/>
  <c r="F2297" i="3"/>
  <c r="F2296" i="3"/>
  <c r="F2295" i="3"/>
  <c r="F2294" i="3"/>
  <c r="F2293" i="3"/>
  <c r="F2292" i="3"/>
  <c r="F2291" i="3"/>
  <c r="F2290" i="3"/>
  <c r="F2289" i="3"/>
  <c r="F2288" i="3"/>
  <c r="F2287" i="3"/>
  <c r="F2286" i="3"/>
  <c r="F2285" i="3"/>
  <c r="F2284" i="3"/>
  <c r="F2283" i="3"/>
  <c r="F2282" i="3"/>
  <c r="F2281" i="3"/>
  <c r="F2280" i="3"/>
  <c r="F2279" i="3"/>
  <c r="F2278" i="3"/>
  <c r="F2277" i="3"/>
  <c r="F2276" i="3"/>
  <c r="F2275" i="3"/>
  <c r="F2274" i="3"/>
  <c r="F2273" i="3"/>
  <c r="F2272" i="3"/>
  <c r="F2271" i="3"/>
  <c r="F2270" i="3"/>
  <c r="F2269" i="3"/>
  <c r="F2268" i="3"/>
  <c r="F2267" i="3"/>
  <c r="F2266" i="3"/>
  <c r="F2265" i="3"/>
  <c r="F2264" i="3"/>
  <c r="F2263" i="3"/>
  <c r="F2262" i="3"/>
  <c r="F2261" i="3"/>
  <c r="F2260" i="3"/>
  <c r="F2259" i="3"/>
  <c r="F2258" i="3"/>
  <c r="F2257" i="3"/>
  <c r="F2256" i="3"/>
  <c r="F2255" i="3"/>
  <c r="F2254" i="3"/>
  <c r="F2253" i="3"/>
  <c r="F2252" i="3"/>
  <c r="F2251" i="3"/>
  <c r="F2250" i="3"/>
  <c r="F2249" i="3"/>
  <c r="F2248" i="3"/>
  <c r="F2247" i="3"/>
  <c r="F2246" i="3"/>
  <c r="F2245" i="3"/>
  <c r="F2244" i="3"/>
  <c r="F2243" i="3"/>
  <c r="F2242" i="3"/>
  <c r="F2241" i="3"/>
  <c r="F2240" i="3"/>
  <c r="F2239" i="3"/>
  <c r="F2238" i="3"/>
  <c r="F2237" i="3"/>
  <c r="F2236" i="3"/>
  <c r="F2235" i="3"/>
  <c r="F2234" i="3"/>
  <c r="F2233" i="3"/>
  <c r="F2232" i="3"/>
  <c r="F2231" i="3"/>
  <c r="F2230" i="3"/>
  <c r="F2229" i="3"/>
  <c r="F2228" i="3"/>
  <c r="F2227" i="3"/>
  <c r="F2226" i="3"/>
  <c r="F2225" i="3"/>
  <c r="F2224" i="3"/>
  <c r="F2223" i="3"/>
  <c r="F2222" i="3"/>
  <c r="F2221" i="3"/>
  <c r="F2220" i="3"/>
  <c r="F1532" i="3"/>
  <c r="F1531" i="3"/>
  <c r="F1530" i="3"/>
  <c r="F1529" i="3"/>
  <c r="F1528" i="3"/>
  <c r="F1527" i="3"/>
  <c r="F1526" i="3"/>
  <c r="F1525" i="3"/>
  <c r="F1524" i="3"/>
  <c r="F1523" i="3"/>
  <c r="F1522" i="3"/>
  <c r="F1521" i="3"/>
  <c r="F1520" i="3"/>
  <c r="F1519" i="3"/>
  <c r="F1518" i="3"/>
  <c r="F1517" i="3"/>
  <c r="F1516" i="3"/>
  <c r="F1515" i="3"/>
  <c r="F1514" i="3"/>
  <c r="F1513" i="3"/>
  <c r="F1512" i="3"/>
  <c r="F1511" i="3"/>
  <c r="F1510" i="3"/>
  <c r="F1509" i="3"/>
  <c r="F1508" i="3"/>
  <c r="F1507" i="3"/>
  <c r="F1506" i="3"/>
  <c r="F1505" i="3"/>
  <c r="F1504" i="3"/>
  <c r="F1503" i="3"/>
  <c r="F1502" i="3"/>
  <c r="F1501" i="3"/>
  <c r="F1500" i="3"/>
  <c r="F1499" i="3"/>
  <c r="F1498" i="3"/>
  <c r="F1497" i="3"/>
  <c r="F1496" i="3"/>
  <c r="F1495" i="3"/>
  <c r="F1494" i="3"/>
  <c r="F1493" i="3"/>
  <c r="F1492" i="3"/>
  <c r="F1491" i="3"/>
  <c r="F1490" i="3"/>
  <c r="F1489" i="3"/>
  <c r="F1488" i="3"/>
  <c r="F1487" i="3"/>
  <c r="F1486" i="3"/>
  <c r="F1485" i="3"/>
  <c r="F1484" i="3"/>
  <c r="F1483" i="3"/>
  <c r="F1482" i="3"/>
  <c r="F1481" i="3"/>
  <c r="F1480" i="3"/>
  <c r="F1479" i="3"/>
  <c r="F1478" i="3"/>
  <c r="F1477" i="3"/>
  <c r="F1476" i="3"/>
  <c r="F1475" i="3"/>
  <c r="F1474" i="3"/>
  <c r="F1473" i="3"/>
  <c r="F1472" i="3"/>
  <c r="F1471" i="3"/>
  <c r="F1470" i="3"/>
  <c r="F1469" i="3"/>
  <c r="F1468" i="3"/>
  <c r="F1467" i="3"/>
  <c r="F1466" i="3"/>
  <c r="F1465" i="3"/>
  <c r="F1464" i="3"/>
  <c r="F1463" i="3"/>
  <c r="F1462" i="3"/>
  <c r="F1461" i="3"/>
  <c r="F1460" i="3"/>
  <c r="F1459" i="3"/>
  <c r="F1458" i="3"/>
  <c r="F1457" i="3"/>
  <c r="F1456" i="3"/>
  <c r="F1455" i="3"/>
  <c r="F10"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B4594" i="3" l="1"/>
  <c r="B4509" i="3"/>
  <c r="B4424" i="3"/>
  <c r="B4339" i="3"/>
  <c r="B4254" i="3"/>
  <c r="B4169" i="3"/>
  <c r="B4084" i="3"/>
  <c r="B3999" i="3"/>
  <c r="B3914" i="3"/>
  <c r="B3829" i="3"/>
  <c r="B3744" i="3"/>
  <c r="B3659" i="3"/>
  <c r="B3574" i="3"/>
  <c r="B3489" i="3"/>
  <c r="B3404" i="3"/>
  <c r="B3319" i="3"/>
  <c r="B3234" i="3"/>
  <c r="B3149" i="3"/>
  <c r="B3064" i="3"/>
  <c r="B2979" i="3"/>
  <c r="B2894" i="3"/>
  <c r="B2809" i="3"/>
  <c r="B2724" i="3"/>
  <c r="B2639" i="3"/>
  <c r="B2554" i="3"/>
  <c r="B2469" i="3"/>
  <c r="B2384" i="3"/>
  <c r="B2299" i="3"/>
  <c r="B2214" i="3"/>
  <c r="B2129" i="3"/>
  <c r="B2044" i="3"/>
  <c r="B1959" i="3"/>
  <c r="B1874" i="3"/>
  <c r="B1789" i="3"/>
  <c r="B1704" i="3"/>
  <c r="B1619" i="3"/>
  <c r="B1534" i="3"/>
  <c r="B1449" i="3"/>
  <c r="B1364" i="3"/>
  <c r="B1279" i="3"/>
  <c r="B1194" i="3"/>
  <c r="B1109" i="3"/>
  <c r="B1024" i="3"/>
  <c r="B939" i="3"/>
  <c r="B854" i="3"/>
  <c r="B769" i="3"/>
  <c r="B684" i="3"/>
  <c r="B599" i="3"/>
  <c r="B514" i="3"/>
  <c r="B429" i="3"/>
  <c r="B344" i="3"/>
  <c r="B259" i="3"/>
  <c r="B174" i="3"/>
  <c r="B89" i="3"/>
  <c r="B4" i="3"/>
</calcChain>
</file>

<file path=xl/sharedStrings.xml><?xml version="1.0" encoding="utf-8"?>
<sst xmlns="http://schemas.openxmlformats.org/spreadsheetml/2006/main" count="18041" uniqueCount="627">
  <si>
    <t>第９回高齢者の生活と意識に関する国際比較調査_基本軸クロス_SW</t>
  </si>
  <si>
    <t xml:space="preserve">    共通条件:Country(4)</t>
  </si>
  <si>
    <t>No</t>
  </si>
  <si>
    <t>表頭</t>
  </si>
  <si>
    <t>アイテム名</t>
  </si>
  <si>
    <t>タイトル</t>
  </si>
  <si>
    <t>型</t>
  </si>
  <si>
    <t>表側</t>
  </si>
  <si>
    <t>%</t>
  </si>
  <si>
    <t>アイテム条件</t>
  </si>
  <si>
    <t>出力条件</t>
  </si>
  <si>
    <t>表肩</t>
  </si>
  <si>
    <t>表頭:[F1]F1　あなたの性別(SA)</t>
  </si>
  <si>
    <t>表側:[Axis1_SW]＜基本軸クロス＞(MA)</t>
  </si>
  <si>
    <t>全体</t>
  </si>
  <si>
    <t>男</t>
  </si>
  <si>
    <t>女</t>
  </si>
  <si>
    <t>無回答</t>
  </si>
  <si>
    <t>F1性</t>
  </si>
  <si>
    <t xml:space="preserve"> </t>
  </si>
  <si>
    <t>男性</t>
  </si>
  <si>
    <t>女性</t>
  </si>
  <si>
    <t>F1性×F2年齢</t>
  </si>
  <si>
    <t>男女計</t>
  </si>
  <si>
    <t>60～64歳</t>
  </si>
  <si>
    <t>65～69歳</t>
  </si>
  <si>
    <t>70～74歳</t>
  </si>
  <si>
    <t>75～79歳</t>
  </si>
  <si>
    <t>80歳以上</t>
  </si>
  <si>
    <t>65歳以上（再掲）</t>
  </si>
  <si>
    <t>75歳以上（再掲）</t>
  </si>
  <si>
    <t>F3未既婚</t>
  </si>
  <si>
    <t>結婚したことがない</t>
  </si>
  <si>
    <t>現在、配偶者あるいはパートナーと同居している</t>
  </si>
  <si>
    <t>配偶者あるいはパートナーとは、健康・介護上の理由で別居中である</t>
  </si>
  <si>
    <t>配偶者あるいはパートナーとは、別居あるいは離婚している</t>
  </si>
  <si>
    <t>配偶者あるいはパートナーは、死亡している</t>
  </si>
  <si>
    <t>不明・無回答</t>
  </si>
  <si>
    <t>F4同居形態</t>
  </si>
  <si>
    <t>単身世帯</t>
  </si>
  <si>
    <t>夫婦二人世帯</t>
  </si>
  <si>
    <t>本人と親の世帯</t>
  </si>
  <si>
    <t>本人と子の世帯</t>
  </si>
  <si>
    <t>本人と子と孫の世帯</t>
  </si>
  <si>
    <t>その他</t>
  </si>
  <si>
    <t>F7 持家・借家</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</si>
  <si>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</si>
  <si>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</si>
  <si>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</si>
  <si>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</si>
  <si>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</si>
  <si>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</si>
  <si>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</si>
  <si>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＊都市規模</t>
  </si>
  <si>
    <t>都市</t>
  </si>
  <si>
    <t>中小都市</t>
  </si>
  <si>
    <t>町村</t>
  </si>
  <si>
    <t>＊地域</t>
  </si>
  <si>
    <t>東部</t>
  </si>
  <si>
    <t>南部</t>
  </si>
  <si>
    <t>北部</t>
  </si>
  <si>
    <t>-</t>
  </si>
  <si>
    <t>F1</t>
  </si>
  <si>
    <t>F1　あなたの性別</t>
  </si>
  <si>
    <t>SA</t>
  </si>
  <si>
    <t>Axis1_SW</t>
  </si>
  <si>
    <t>＜基本軸クロス＞</t>
  </si>
  <si>
    <t>MA</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</si>
  <si>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</si>
  <si>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</si>
  <si>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</si>
  <si>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</si>
  <si>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</si>
  <si>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</si>
  <si>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</si>
  <si>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</si>
  <si>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</si>
  <si>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</si>
  <si>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</si>
  <si>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</si>
  <si>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</si>
  <si>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</si>
  <si>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</si>
  <si>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</si>
  <si>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表頭:[F3]F3　あなたは、現在、結婚していますか。事実婚も含めて下さい。(SA)</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</si>
  <si>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</si>
  <si>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</si>
  <si>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配偶者あるいはパートナーと同居していない(再掲）</t>
  </si>
  <si>
    <t>F3</t>
  </si>
  <si>
    <t>F3　あなたは、現在、結婚していますか。事実婚も含めて下さい。</t>
  </si>
  <si>
    <t>表頭:[F4]F4　あなたは、現在、どなたと一緒に暮らしていますか。養子の方も含めて下さい。(SA)</t>
  </si>
  <si>
    <t>本人（配偶者がいる場合を含む。）と親の世帯</t>
  </si>
  <si>
    <t>本人と子（配偶者がいる場合を含む。）の世帯</t>
  </si>
  <si>
    <t>本人と子と孫（子、孫ともに配偶者がいる場合を含む。）の世帯</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</si>
  <si>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</si>
  <si>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</si>
  <si>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</si>
  <si>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</si>
  <si>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</si>
  <si>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</si>
  <si>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</si>
  <si>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</si>
  <si>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</si>
  <si>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</si>
  <si>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</si>
  <si>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</si>
  <si>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</si>
  <si>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</si>
  <si>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</si>
  <si>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</si>
  <si>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</si>
  <si>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</si>
  <si>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</si>
  <si>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</si>
  <si>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</si>
  <si>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</si>
  <si>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</si>
  <si>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</si>
  <si>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</si>
  <si>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</si>
  <si>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</si>
  <si>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</si>
  <si>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</si>
  <si>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</si>
  <si>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</si>
  <si>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</si>
  <si>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</si>
  <si>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</si>
  <si>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</si>
  <si>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</si>
  <si>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</si>
  <si>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</si>
  <si>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</si>
  <si>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</si>
  <si>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</si>
  <si>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</si>
  <si>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</si>
  <si>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</si>
  <si>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</si>
  <si>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</si>
  <si>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</si>
  <si>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</si>
  <si>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</si>
  <si>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</si>
  <si>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</si>
  <si>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</si>
  <si>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</si>
  <si>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</si>
  <si>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</si>
  <si>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</si>
  <si>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</si>
  <si>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</si>
  <si>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</si>
  <si>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</si>
  <si>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</si>
  <si>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</si>
  <si>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</si>
  <si>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</si>
  <si>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健康である</t>
  </si>
  <si>
    <t>あまり健康とはいえないが、病気ではない</t>
  </si>
  <si>
    <t>病気がちで、寝込むことがある</t>
  </si>
  <si>
    <t>病気で、一日中寝込んでいる</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</si>
  <si>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</si>
  <si>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</si>
  <si>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</si>
  <si>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</si>
  <si>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</si>
  <si>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</si>
  <si>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</si>
  <si>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</si>
  <si>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</si>
  <si>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</si>
  <si>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</si>
  <si>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</si>
  <si>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</si>
  <si>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</si>
  <si>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</si>
  <si>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</si>
  <si>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</si>
  <si>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</si>
  <si>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</si>
  <si>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</si>
  <si>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</si>
  <si>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</si>
  <si>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</si>
  <si>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</si>
  <si>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</si>
  <si>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</si>
  <si>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</si>
  <si>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</si>
  <si>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</si>
  <si>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</si>
  <si>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</si>
  <si>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</si>
  <si>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</si>
  <si>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</si>
  <si>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</si>
  <si>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</si>
  <si>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</si>
  <si>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</si>
  <si>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</si>
  <si>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</si>
  <si>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</si>
  <si>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</si>
  <si>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</si>
  <si>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</si>
  <si>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</si>
  <si>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</si>
  <si>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</si>
  <si>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</si>
  <si>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</si>
  <si>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</si>
  <si>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</si>
  <si>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</si>
  <si>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</si>
  <si>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</si>
  <si>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</si>
  <si>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</si>
  <si>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</si>
  <si>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</si>
  <si>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</si>
  <si>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</si>
  <si>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</si>
  <si>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</si>
  <si>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</si>
  <si>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</si>
  <si>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</si>
  <si>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</si>
  <si>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</si>
  <si>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</si>
  <si>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</si>
  <si>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</si>
  <si>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</si>
  <si>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</si>
  <si>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</si>
  <si>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</si>
  <si>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</si>
  <si>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</si>
  <si>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</si>
  <si>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</si>
  <si>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</si>
  <si>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</si>
  <si>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</si>
  <si>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</si>
  <si>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</si>
  <si>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</si>
  <si>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</si>
  <si>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</si>
  <si>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</si>
  <si>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</si>
  <si>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</si>
  <si>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</si>
  <si>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</si>
  <si>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</si>
  <si>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</si>
  <si>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</si>
  <si>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</si>
  <si>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</si>
  <si>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</si>
  <si>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</si>
  <si>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</si>
  <si>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困っている（再掲）</t>
  </si>
  <si>
    <t>困っていない（再掲）</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</si>
  <si>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</si>
  <si>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</si>
  <si>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</si>
  <si>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</si>
  <si>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</si>
  <si>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</si>
  <si>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</si>
  <si>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</si>
  <si>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</si>
  <si>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</si>
  <si>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</si>
  <si>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</si>
  <si>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</si>
  <si>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</si>
  <si>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</si>
  <si>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</si>
  <si>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</si>
  <si>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</si>
  <si>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</si>
  <si>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</si>
  <si>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</si>
  <si>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</si>
  <si>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</si>
  <si>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</si>
  <si>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</si>
  <si>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</si>
  <si>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</si>
  <si>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</si>
  <si>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</si>
  <si>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</si>
  <si>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</si>
  <si>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</si>
  <si>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</si>
  <si>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</si>
  <si>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</si>
  <si>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</si>
  <si>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Q15</t>
  </si>
  <si>
    <t>Q15　あなたは、現在、次のような収入の伴う仕事をしていますか。</t>
  </si>
  <si>
    <t>表頭:[Q16]Q16　あなたが、これまでに一番長くした仕事はどのような仕事でしたか。(SA)</t>
  </si>
  <si>
    <t>収入の伴う仕事をしたことはない</t>
  </si>
  <si>
    <t>収入の伴う仕事をしたことがある（再掲）</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</si>
  <si>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</si>
  <si>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</si>
  <si>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</si>
  <si>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</si>
  <si>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</si>
  <si>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</si>
  <si>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</si>
  <si>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</si>
  <si>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</si>
  <si>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</si>
  <si>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</si>
  <si>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</si>
  <si>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</si>
  <si>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</si>
  <si>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</si>
  <si>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</si>
  <si>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</si>
  <si>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</si>
  <si>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</si>
  <si>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</si>
  <si>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</si>
  <si>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</si>
  <si>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</si>
  <si>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</si>
  <si>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</si>
  <si>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</si>
  <si>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</si>
  <si>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</si>
  <si>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</si>
  <si>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</si>
  <si>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</si>
  <si>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</si>
  <si>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</si>
  <si>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</si>
  <si>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</si>
  <si>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</si>
  <si>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</si>
  <si>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</si>
  <si>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</si>
  <si>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</si>
  <si>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</si>
  <si>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</si>
  <si>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</si>
  <si>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</si>
  <si>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</si>
  <si>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</si>
  <si>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</si>
  <si>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</si>
  <si>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</si>
  <si>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</si>
  <si>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</si>
  <si>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</si>
  <si>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</si>
  <si>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</si>
  <si>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</si>
  <si>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</si>
  <si>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</si>
  <si>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</si>
  <si>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</si>
  <si>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</si>
  <si>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</si>
  <si>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</si>
  <si>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</si>
  <si>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</si>
  <si>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</si>
  <si>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</si>
  <si>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</si>
  <si>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</si>
  <si>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</si>
  <si>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</si>
  <si>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</si>
  <si>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</si>
  <si>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</si>
  <si>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</si>
  <si>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</si>
  <si>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</si>
  <si>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</si>
  <si>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</si>
  <si>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</si>
  <si>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</si>
  <si>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</si>
  <si>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</si>
  <si>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</si>
  <si>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</si>
  <si>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</si>
  <si>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</si>
  <si>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</si>
  <si>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</si>
  <si>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</si>
  <si>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</si>
  <si>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</si>
  <si>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</si>
  <si>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</si>
  <si>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</si>
  <si>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</si>
  <si>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</si>
  <si>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</si>
  <si>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</si>
  <si>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</si>
  <si>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</si>
  <si>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</si>
  <si>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</si>
  <si>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</si>
  <si>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</si>
  <si>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</si>
  <si>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</si>
  <si>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</si>
  <si>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</si>
  <si>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</si>
  <si>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</si>
  <si>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</si>
  <si>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</si>
  <si>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</si>
  <si>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</si>
  <si>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</si>
  <si>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</si>
  <si>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</si>
  <si>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</si>
  <si>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</si>
  <si>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</si>
  <si>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</si>
  <si>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</si>
  <si>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</si>
  <si>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</si>
  <si>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</si>
  <si>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</si>
  <si>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</si>
  <si>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</si>
  <si>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</si>
  <si>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</si>
  <si>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</si>
  <si>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</si>
  <si>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</si>
  <si>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</si>
  <si>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</si>
  <si>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</si>
  <si>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</si>
  <si>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</si>
  <si>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</si>
  <si>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</si>
  <si>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</si>
  <si>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</si>
  <si>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</si>
  <si>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</si>
  <si>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</si>
  <si>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</si>
  <si>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</si>
  <si>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</si>
  <si>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</si>
  <si>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</si>
  <si>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</si>
  <si>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</si>
  <si>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</si>
  <si>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</si>
  <si>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</si>
  <si>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</si>
  <si>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</si>
  <si>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</si>
  <si>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</si>
  <si>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</si>
  <si>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</si>
  <si>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</si>
  <si>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</si>
  <si>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</si>
  <si>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</si>
  <si>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</si>
  <si>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</si>
  <si>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</si>
  <si>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</si>
  <si>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</si>
  <si>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</si>
  <si>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</si>
  <si>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</si>
  <si>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</si>
  <si>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</si>
  <si>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</si>
  <si>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</si>
  <si>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</si>
  <si>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</si>
  <si>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</si>
  <si>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</si>
  <si>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</si>
  <si>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</si>
  <si>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</si>
  <si>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</si>
  <si>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</si>
  <si>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</si>
  <si>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</si>
  <si>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</si>
  <si>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</si>
  <si>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</si>
  <si>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</si>
  <si>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</si>
  <si>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</si>
  <si>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</si>
  <si>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</si>
  <si>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</si>
  <si>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</si>
  <si>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</si>
  <si>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</si>
  <si>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</si>
  <si>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</si>
  <si>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</si>
  <si>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</si>
  <si>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</si>
  <si>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</si>
  <si>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</si>
  <si>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</si>
  <si>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</si>
  <si>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</si>
  <si>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</si>
  <si>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</si>
  <si>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</si>
  <si>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</si>
  <si>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</si>
  <si>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</si>
  <si>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</si>
  <si>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</si>
  <si>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</si>
  <si>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</si>
  <si>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大変感じている</t>
  </si>
  <si>
    <t>多少感じている</t>
  </si>
  <si>
    <t>どちらとも言えない</t>
  </si>
  <si>
    <t>あまり感じていない</t>
  </si>
  <si>
    <t>まったく感じていない</t>
  </si>
  <si>
    <t>感じている（再掲）</t>
  </si>
  <si>
    <t>感じていない（再掲）</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</si>
  <si>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</si>
  <si>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</si>
  <si>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</si>
  <si>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</si>
  <si>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</si>
  <si>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</si>
  <si>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</si>
  <si>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</si>
  <si>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</si>
  <si>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</si>
  <si>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</si>
  <si>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</si>
  <si>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</si>
  <si>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</si>
  <si>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</si>
  <si>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</si>
  <si>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</si>
  <si>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</si>
  <si>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</si>
  <si>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</si>
  <si>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Q37</t>
  </si>
  <si>
    <t>Q37　あなたが生きがい（生きていることの喜びや楽しみを実感すること）を感じるのはどのような時ですか。</t>
  </si>
  <si>
    <t>表頭:[Q38]Q38　総合的にみて、あなたは現在の生活に満足していますか。(SA)</t>
  </si>
  <si>
    <t>満足している</t>
  </si>
  <si>
    <t>まあ満足している</t>
  </si>
  <si>
    <t>やや不満である</t>
  </si>
  <si>
    <t>不満である</t>
  </si>
  <si>
    <t>満足している（再掲）</t>
  </si>
  <si>
    <t>不満である（再掲）</t>
  </si>
  <si>
    <t>Q38</t>
  </si>
  <si>
    <t>Q38　総合的にみて、あなたは現在の生活に満足していますか。</t>
  </si>
  <si>
    <t>表頭:[Q39]Q39　今後、政府の政策全般において、高齢者や若い世代に対する対応をどのようにしていくべきだと考えますか。(SA)</t>
  </si>
  <si>
    <t>高齢者をもっと重視すべき</t>
  </si>
  <si>
    <t>現状のままでよい</t>
  </si>
  <si>
    <t>若い世代をもっと重視すべき</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</si>
  <si>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</si>
  <si>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</si>
  <si>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</si>
  <si>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</si>
  <si>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</si>
  <si>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</si>
  <si>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</si>
  <si>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</si>
  <si>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</si>
  <si>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</si>
  <si>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</si>
  <si>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</si>
  <si>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</si>
  <si>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</si>
  <si>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</si>
  <si>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</si>
  <si>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</si>
  <si>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</si>
  <si>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</si>
  <si>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</si>
  <si>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</si>
  <si>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</si>
  <si>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</si>
  <si>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</si>
  <si>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</si>
  <si>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</si>
  <si>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</si>
  <si>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</si>
  <si>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</si>
  <si>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</si>
  <si>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</si>
  <si>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</si>
  <si>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</si>
  <si>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</si>
  <si>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</si>
  <si>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</si>
  <si>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</si>
  <si>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</si>
  <si>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</si>
  <si>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</si>
  <si>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</si>
  <si>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</si>
  <si>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</si>
  <si>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</si>
  <si>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</si>
  <si>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</si>
  <si>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</si>
  <si>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</si>
  <si>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Q43</t>
  </si>
  <si>
    <t>Q43　最後の質問になりますが、新型コロナウイルス感染症（COVID-19)の拡大により、あなたの生活にはどのような影響がありましたか。</t>
  </si>
  <si>
    <t>表頭:[n_Region_SW]地域（スウェーデン）(SA)</t>
  </si>
  <si>
    <t xml:space="preserve">    アイテム条件:Country(4)</t>
  </si>
  <si>
    <t>n_Region_SW</t>
  </si>
  <si>
    <t>地域（スウェーデン）</t>
  </si>
  <si>
    <t>Country(4)</t>
  </si>
  <si>
    <t>表頭:[n_Size_SW]都市規模（スウェーデン）(SA)</t>
  </si>
  <si>
    <t>n_Size_SW</t>
  </si>
  <si>
    <t>都市規模（スウェーデン）</t>
  </si>
  <si>
    <t/>
  </si>
  <si>
    <t>*</t>
  </si>
  <si>
    <t>※集計区毎に標本数が50人未満のものについては標本誤差が大きくなるため、「*（アスタリスク）」で示している。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</si>
</sst>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6" x14ac:knownFonts="1">
    <font>
      <sz val="11"/>
      <color theme="1"/>
      <name val="游ゴシック"/>
      <family val="2"/>
      <scheme val="minor"/>
    </font>
    <font>
      <sz val="11"/>
      <color theme="1"/>
      <name val="ＭＳ ゴシック"/>
      <family val="3"/>
      <charset val="128"/>
    </font>
    <font>
      <sz val="11"/>
      <color rgb="FF0000FF"/>
      <name val="ＭＳ ゴシック"/>
      <family val="3"/>
      <charset val="128"/>
    </font>
    <font>
      <sz val="9"/>
      <color theme="1"/>
      <name val="ＭＳ ゴシック"/>
      <family val="3"/>
      <charset val="128"/>
    </font>
    <font>
      <sz val="6"/>
      <name val="游ゴシック"/>
      <family val="3"/>
      <charset val="128"/>
      <scheme val="minor"/>
    </font>
    <font>
      <u/>
      <sz val="11"/>
      <color theme="10"/>
      <name val="游ゴシック"/>
      <family val="2"/>
      <scheme val="minor"/>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hair">
        <color indexed="64"/>
      </top>
      <bottom/>
      <diagonal/>
    </border>
    <border>
      <left style="thin">
        <color indexed="64"/>
      </left>
      <right/>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right/>
      <top style="thin">
        <color indexed="64"/>
      </top>
      <bottom style="thin">
        <color indexed="64"/>
      </bottom>
      <diagonal/>
    </border>
    <border>
      <left/>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73">
    <xf numFmtId="0" fontId="0" fillId="0" borderId="0" xfId="0"/>
    <xf numFmtId="177" fontId="1" fillId="2" borderId="1" xfId="0" applyNumberFormat="1" applyFont="1" applyFill="1" applyBorder="1"/>
    <xf numFmtId="177" fontId="1" fillId="2" borderId="2" xfId="0" applyNumberFormat="1" applyFont="1" applyFill="1" applyBorder="1"/>
    <xf numFmtId="0" fontId="1" fillId="2" borderId="1" xfId="0" applyFont="1" applyFill="1" applyBorder="1" applyAlignment="1">
      <alignment horizontal="right"/>
    </xf>
    <xf numFmtId="49" fontId="1" fillId="2" borderId="5" xfId="0" applyNumberFormat="1" applyFont="1" applyFill="1" applyBorder="1" applyAlignment="1">
      <alignment horizontal="left" wrapText="1"/>
    </xf>
    <xf numFmtId="49" fontId="1" fillId="2" borderId="3" xfId="0" applyNumberFormat="1" applyFont="1" applyFill="1" applyBorder="1" applyAlignment="1">
      <alignment horizontal="left" wrapText="1"/>
    </xf>
    <xf numFmtId="176" fontId="1" fillId="2" borderId="6" xfId="0" applyNumberFormat="1" applyFont="1" applyFill="1" applyBorder="1"/>
    <xf numFmtId="176" fontId="1" fillId="2" borderId="8" xfId="0" applyNumberFormat="1" applyFont="1" applyFill="1" applyBorder="1"/>
    <xf numFmtId="177" fontId="1" fillId="2" borderId="10" xfId="0" applyNumberFormat="1" applyFont="1" applyFill="1" applyBorder="1"/>
    <xf numFmtId="177" fontId="1" fillId="2" borderId="11" xfId="0" applyNumberFormat="1" applyFont="1" applyFill="1" applyBorder="1"/>
    <xf numFmtId="49" fontId="1" fillId="2" borderId="2" xfId="0" applyNumberFormat="1" applyFont="1" applyFill="1" applyBorder="1" applyAlignment="1">
      <alignment horizontal="left" vertical="top" wrapText="1"/>
    </xf>
    <xf numFmtId="177" fontId="1" fillId="2" borderId="12" xfId="0" applyNumberFormat="1" applyFont="1" applyFill="1" applyBorder="1"/>
    <xf numFmtId="0" fontId="1" fillId="2" borderId="13" xfId="0" applyFont="1" applyFill="1" applyBorder="1"/>
    <xf numFmtId="177" fontId="1" fillId="2" borderId="14" xfId="0" applyNumberFormat="1" applyFont="1" applyFill="1" applyBorder="1"/>
    <xf numFmtId="0" fontId="1" fillId="2" borderId="2" xfId="0" applyFont="1" applyFill="1" applyBorder="1" applyAlignment="1">
      <alignment horizontal="right"/>
    </xf>
    <xf numFmtId="177" fontId="1" fillId="2" borderId="15" xfId="0" applyNumberFormat="1" applyFont="1" applyFill="1" applyBorder="1"/>
    <xf numFmtId="177" fontId="1" fillId="2" borderId="16" xfId="0" applyNumberFormat="1" applyFont="1" applyFill="1" applyBorder="1"/>
    <xf numFmtId="0" fontId="1" fillId="2" borderId="11" xfId="0" applyFont="1" applyFill="1" applyBorder="1" applyAlignment="1">
      <alignment horizontal="right"/>
    </xf>
    <xf numFmtId="0" fontId="1" fillId="2" borderId="10" xfId="0" applyFont="1" applyFill="1" applyBorder="1" applyAlignment="1">
      <alignment horizontal="right"/>
    </xf>
    <xf numFmtId="49" fontId="1" fillId="2" borderId="18" xfId="0" applyNumberFormat="1" applyFont="1" applyFill="1" applyBorder="1" applyAlignment="1">
      <alignment horizontal="left" wrapText="1"/>
    </xf>
    <xf numFmtId="49" fontId="1" fillId="2" borderId="6" xfId="0" applyNumberFormat="1" applyFont="1" applyFill="1" applyBorder="1" applyAlignment="1">
      <alignment horizontal="left" vertical="top" wrapText="1"/>
    </xf>
    <xf numFmtId="176" fontId="1" fillId="2" borderId="20" xfId="0" applyNumberFormat="1" applyFont="1" applyFill="1" applyBorder="1"/>
    <xf numFmtId="0" fontId="2" fillId="0" borderId="0" xfId="0" applyFont="1"/>
    <xf numFmtId="0" fontId="1" fillId="2" borderId="21" xfId="0" applyFont="1" applyFill="1" applyBorder="1"/>
    <xf numFmtId="0" fontId="1" fillId="2" borderId="23" xfId="0" applyFont="1" applyFill="1" applyBorder="1"/>
    <xf numFmtId="49" fontId="1" fillId="2" borderId="24" xfId="0" applyNumberFormat="1" applyFont="1" applyFill="1" applyBorder="1" applyAlignment="1">
      <alignment horizontal="left" vertical="top" wrapText="1"/>
    </xf>
    <xf numFmtId="49" fontId="1" fillId="2" borderId="12" xfId="0" applyNumberFormat="1" applyFont="1" applyFill="1" applyBorder="1" applyAlignment="1">
      <alignment horizontal="left" vertical="top" wrapText="1"/>
    </xf>
    <xf numFmtId="176" fontId="1" fillId="2" borderId="25" xfId="0" applyNumberFormat="1" applyFont="1" applyFill="1" applyBorder="1"/>
    <xf numFmtId="0" fontId="1" fillId="2" borderId="26" xfId="0" applyFont="1" applyFill="1" applyBorder="1"/>
    <xf numFmtId="49" fontId="1" fillId="2" borderId="27" xfId="0" applyNumberFormat="1" applyFont="1" applyFill="1" applyBorder="1" applyAlignment="1">
      <alignment horizontal="left"/>
    </xf>
    <xf numFmtId="0" fontId="1" fillId="2" borderId="27" xfId="0" applyFont="1" applyFill="1" applyBorder="1"/>
    <xf numFmtId="0" fontId="1" fillId="2" borderId="29" xfId="0" applyFont="1" applyFill="1" applyBorder="1"/>
    <xf numFmtId="49" fontId="1" fillId="2" borderId="13" xfId="0" applyNumberFormat="1" applyFont="1" applyFill="1" applyBorder="1" applyAlignment="1">
      <alignment horizontal="right"/>
    </xf>
    <xf numFmtId="177" fontId="1" fillId="2" borderId="30" xfId="0" applyNumberFormat="1" applyFont="1" applyFill="1" applyBorder="1"/>
    <xf numFmtId="177" fontId="1" fillId="2" borderId="31" xfId="0" applyNumberFormat="1" applyFont="1" applyFill="1" applyBorder="1"/>
    <xf numFmtId="0" fontId="1" fillId="2" borderId="14" xfId="0" applyFont="1" applyFill="1" applyBorder="1" applyAlignment="1">
      <alignment horizontal="right"/>
    </xf>
    <xf numFmtId="177" fontId="1" fillId="2" borderId="32" xfId="0" applyNumberFormat="1" applyFont="1" applyFill="1" applyBorder="1"/>
    <xf numFmtId="0" fontId="1" fillId="2" borderId="12" xfId="0" applyFont="1" applyFill="1" applyBorder="1" applyAlignment="1">
      <alignment horizontal="right"/>
    </xf>
    <xf numFmtId="0" fontId="1" fillId="2" borderId="16" xfId="0" applyFont="1" applyFill="1" applyBorder="1" applyAlignment="1">
      <alignment horizontal="right"/>
    </xf>
    <xf numFmtId="49" fontId="1" fillId="2" borderId="29" xfId="0" applyNumberFormat="1" applyFont="1" applyFill="1" applyBorder="1" applyAlignment="1">
      <alignment horizontal="right"/>
    </xf>
    <xf numFmtId="0" fontId="3" fillId="3" borderId="33" xfId="0" applyFont="1" applyFill="1" applyBorder="1" applyAlignment="1">
      <alignment horizontal="center" vertical="center"/>
    </xf>
    <xf numFmtId="0" fontId="3" fillId="0" borderId="33" xfId="0" applyFont="1" applyBorder="1" applyAlignment="1">
      <alignment vertical="center" wrapText="1"/>
    </xf>
    <xf numFmtId="0" fontId="1" fillId="2" borderId="15" xfId="0" applyFont="1" applyFill="1" applyBorder="1" applyAlignment="1">
      <alignment horizontal="right"/>
    </xf>
    <xf numFmtId="0" fontId="1" fillId="2" borderId="32" xfId="0" applyFont="1" applyFill="1" applyBorder="1" applyAlignment="1">
      <alignment horizontal="right"/>
    </xf>
    <xf numFmtId="0" fontId="1" fillId="0" borderId="0" xfId="0" applyFont="1"/>
    <xf numFmtId="0" fontId="3" fillId="0" borderId="0" xfId="0" applyFont="1" applyAlignment="1">
      <alignment vertical="center"/>
    </xf>
    <xf numFmtId="0" fontId="3" fillId="0" borderId="0" xfId="0" applyFont="1"/>
    <xf numFmtId="0" fontId="1" fillId="2" borderId="31" xfId="0" applyFont="1" applyFill="1" applyBorder="1" applyAlignment="1">
      <alignment horizontal="right"/>
    </xf>
    <xf numFmtId="0" fontId="1" fillId="2" borderId="30" xfId="0" applyFont="1" applyFill="1" applyBorder="1" applyAlignment="1">
      <alignment horizontal="right"/>
    </xf>
    <xf numFmtId="0" fontId="1" fillId="0" borderId="0" xfId="0" applyFont="1" applyAlignment="1">
      <alignment horizontal="right"/>
    </xf>
    <xf numFmtId="0" fontId="1" fillId="2" borderId="22" xfId="0" applyFont="1" applyFill="1" applyBorder="1" applyAlignment="1">
      <alignment horizontal="right"/>
    </xf>
    <xf numFmtId="0" fontId="1" fillId="2" borderId="7" xfId="0" applyFont="1" applyFill="1" applyBorder="1" applyAlignment="1">
      <alignment horizontal="right"/>
    </xf>
    <xf numFmtId="0" fontId="1" fillId="2" borderId="4" xfId="0" applyFont="1" applyFill="1" applyBorder="1" applyAlignment="1">
      <alignment horizontal="right"/>
    </xf>
    <xf numFmtId="0" fontId="1" fillId="2" borderId="28" xfId="0" applyFont="1" applyFill="1" applyBorder="1" applyAlignment="1">
      <alignment horizontal="right"/>
    </xf>
    <xf numFmtId="0" fontId="3" fillId="3" borderId="33"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7" xfId="0" applyFont="1" applyFill="1" applyBorder="1" applyAlignment="1">
      <alignment horizontal="center" vertical="center"/>
    </xf>
    <xf numFmtId="0" fontId="3" fillId="3" borderId="22" xfId="0" applyFont="1" applyFill="1" applyBorder="1" applyAlignment="1">
      <alignment horizontal="center" vertical="center"/>
    </xf>
    <xf numFmtId="0" fontId="1" fillId="0" borderId="0" xfId="0" applyFont="1" applyAlignment="1">
      <alignment vertical="top" wrapText="1"/>
    </xf>
    <xf numFmtId="0" fontId="1" fillId="0" borderId="0" xfId="0" applyFont="1" applyAlignment="1">
      <alignment wrapText="1"/>
    </xf>
    <xf numFmtId="0" fontId="1" fillId="2" borderId="3" xfId="0" applyFont="1" applyFill="1" applyBorder="1" applyAlignment="1">
      <alignment vertical="top" wrapText="1"/>
    </xf>
    <xf numFmtId="0" fontId="1" fillId="2" borderId="7" xfId="0" applyFont="1" applyFill="1" applyBorder="1" applyAlignment="1">
      <alignment vertical="top" wrapText="1"/>
    </xf>
    <xf numFmtId="0" fontId="1" fillId="2" borderId="19" xfId="0" applyFont="1" applyFill="1" applyBorder="1" applyAlignment="1">
      <alignment vertical="top" wrapText="1"/>
    </xf>
    <xf numFmtId="0" fontId="1" fillId="2" borderId="17" xfId="0" applyFont="1" applyFill="1" applyBorder="1" applyAlignment="1">
      <alignment vertical="top" wrapText="1"/>
    </xf>
    <xf numFmtId="49" fontId="1" fillId="2" borderId="7"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3"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49" fontId="1" fillId="2" borderId="17" xfId="0" applyNumberFormat="1" applyFont="1" applyFill="1" applyBorder="1" applyAlignment="1">
      <alignment horizontal="left"/>
    </xf>
    <xf numFmtId="49" fontId="1" fillId="2" borderId="9" xfId="0" applyNumberFormat="1" applyFont="1" applyFill="1" applyBorder="1" applyAlignment="1">
      <alignment horizontal="left" vertical="top" wrapText="1"/>
    </xf>
    <xf numFmtId="49" fontId="1" fillId="2" borderId="9" xfId="0" applyNumberFormat="1" applyFont="1" applyFill="1" applyBorder="1" applyAlignment="1">
      <alignment horizontal="left" wrapText="1"/>
    </xf>
    <xf numFmtId="49" fontId="1" fillId="2" borderId="19" xfId="0" applyNumberFormat="1" applyFont="1" applyFill="1" applyBorder="1" applyAlignment="1">
      <alignment horizontal="left"/>
    </xf>
    <xf numFmtId="0" fontId="5" fillId="0" borderId="33" xfId="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topLeftCell="A55" workbookViewId="0">
      <selection activeCell="I61" sqref="I61"/>
    </sheetView>
  </sheetViews>
  <sheetFormatPr defaultColWidth="8.83203125" defaultRowHeight="11" x14ac:dyDescent="0.2"/>
  <cols>
    <col min="1" max="1" width="3.58203125" style="46" customWidth="1"/>
    <col min="2" max="2" width="5.58203125" style="46" customWidth="1"/>
    <col min="3" max="3" width="7.58203125" style="46" customWidth="1"/>
    <col min="4" max="4" width="26.58203125" style="46" customWidth="1"/>
    <col min="5" max="6" width="7.58203125" style="46" customWidth="1"/>
    <col min="7" max="7" width="15.83203125" style="46" customWidth="1"/>
    <col min="8" max="8" width="7.58203125" style="46" customWidth="1"/>
    <col min="9" max="9" width="10.58203125" style="46" customWidth="1"/>
    <col min="10" max="12" width="26.58203125" style="46" customWidth="1"/>
    <col min="13" max="16384" width="8.83203125" style="46"/>
  </cols>
  <sheetData>
    <row r="1" spans="2:12" x14ac:dyDescent="0.2">
      <c r="B1" s="45"/>
    </row>
    <row r="2" spans="2:12" x14ac:dyDescent="0.2">
      <c r="B2" s="46" t="s">
        <v>0</v>
      </c>
    </row>
    <row r="3" spans="2:12" x14ac:dyDescent="0.2">
      <c r="C3" s="46" t="s">
        <v>1</v>
      </c>
    </row>
    <row r="5" spans="2:12" x14ac:dyDescent="0.2">
      <c r="B5" s="54" t="s">
        <v>2</v>
      </c>
      <c r="C5" s="55" t="s">
        <v>3</v>
      </c>
      <c r="D5" s="56"/>
      <c r="E5" s="57"/>
      <c r="F5" s="55" t="s">
        <v>7</v>
      </c>
      <c r="G5" s="56"/>
      <c r="H5" s="57"/>
      <c r="I5" s="54" t="s">
        <v>8</v>
      </c>
      <c r="J5" s="54" t="s">
        <v>9</v>
      </c>
      <c r="K5" s="54" t="s">
        <v>10</v>
      </c>
      <c r="L5" s="54" t="s">
        <v>11</v>
      </c>
    </row>
    <row r="6" spans="2:12" x14ac:dyDescent="0.2">
      <c r="B6" s="54"/>
      <c r="C6" s="40" t="s">
        <v>4</v>
      </c>
      <c r="D6" s="40" t="s">
        <v>5</v>
      </c>
      <c r="E6" s="40" t="s">
        <v>6</v>
      </c>
      <c r="F6" s="40" t="s">
        <v>4</v>
      </c>
      <c r="G6" s="40" t="s">
        <v>5</v>
      </c>
      <c r="H6" s="40" t="s">
        <v>6</v>
      </c>
      <c r="I6" s="54"/>
      <c r="J6" s="54"/>
      <c r="K6" s="54"/>
      <c r="L6" s="54"/>
    </row>
    <row r="7" spans="2:12" ht="18" x14ac:dyDescent="0.2">
      <c r="B7" s="41">
        <v>1</v>
      </c>
      <c r="C7" s="41" t="s">
        <v>62</v>
      </c>
      <c r="D7" s="41" t="s">
        <v>63</v>
      </c>
      <c r="E7" s="41" t="s">
        <v>64</v>
      </c>
      <c r="F7" s="41" t="s">
        <v>65</v>
      </c>
      <c r="G7" s="41" t="s">
        <v>66</v>
      </c>
      <c r="H7" s="41" t="s">
        <v>67</v>
      </c>
      <c r="I7" s="72" t="str">
        <f xml:space="preserve"> HYPERLINK("#'P(2)'!B4:J88", "P(2)")</f>
        <v>P(2)</v>
      </c>
      <c r="J7" s="41"/>
      <c r="K7" s="41"/>
      <c r="L7" s="41" t="s">
        <v>19</v>
      </c>
    </row>
    <row r="8" spans="2:12" ht="22" x14ac:dyDescent="0.2">
      <c r="B8" s="41">
        <v>2</v>
      </c>
      <c r="C8" s="41" t="s">
        <v>77</v>
      </c>
      <c r="D8" s="41" t="s">
        <v>78</v>
      </c>
      <c r="E8" s="41" t="s">
        <v>64</v>
      </c>
      <c r="F8" s="41" t="s">
        <v>65</v>
      </c>
      <c r="G8" s="41" t="s">
        <v>66</v>
      </c>
      <c r="H8" s="41" t="s">
        <v>67</v>
      </c>
      <c r="I8" s="72" t="str">
        <f xml:space="preserve"> HYPERLINK("#'P(2)'!B89:O173", "P(2)")</f>
        <v>P(2)</v>
      </c>
      <c r="J8" s="41"/>
      <c r="K8" s="41"/>
      <c r="L8" s="41" t="s">
        <v>19</v>
      </c>
    </row>
    <row r="9" spans="2:12" ht="18" x14ac:dyDescent="0.2">
      <c r="B9" s="41">
        <v>3</v>
      </c>
      <c r="C9" s="41" t="s">
        <v>82</v>
      </c>
      <c r="D9" s="41" t="s">
        <v>83</v>
      </c>
      <c r="E9" s="41" t="s">
        <v>67</v>
      </c>
      <c r="F9" s="41" t="s">
        <v>65</v>
      </c>
      <c r="G9" s="41" t="s">
        <v>66</v>
      </c>
      <c r="H9" s="41" t="s">
        <v>67</v>
      </c>
      <c r="I9" s="72" t="str">
        <f xml:space="preserve"> HYPERLINK("#'P(2)'!B174:U258", "P(2)")</f>
        <v>P(2)</v>
      </c>
      <c r="J9" s="41"/>
      <c r="K9" s="41"/>
      <c r="L9" s="41" t="s">
        <v>19</v>
      </c>
    </row>
    <row r="10" spans="2:12" ht="22" x14ac:dyDescent="0.2">
      <c r="B10" s="41">
        <v>4</v>
      </c>
      <c r="C10" s="41" t="s">
        <v>88</v>
      </c>
      <c r="D10" s="41" t="s">
        <v>89</v>
      </c>
      <c r="E10" s="41" t="s">
        <v>64</v>
      </c>
      <c r="F10" s="41" t="s">
        <v>65</v>
      </c>
      <c r="G10" s="41" t="s">
        <v>66</v>
      </c>
      <c r="H10" s="41" t="s">
        <v>67</v>
      </c>
      <c r="I10" s="72" t="str">
        <f xml:space="preserve"> HYPERLINK("#'P(2)'!B259:N343", "P(2)")</f>
        <v>P(2)</v>
      </c>
      <c r="J10" s="41"/>
      <c r="K10" s="41"/>
      <c r="L10" s="41" t="s">
        <v>19</v>
      </c>
    </row>
    <row r="11" spans="2:12" ht="33" x14ac:dyDescent="0.2">
      <c r="B11" s="41">
        <v>5</v>
      </c>
      <c r="C11" s="41" t="s">
        <v>94</v>
      </c>
      <c r="D11" s="41" t="s">
        <v>95</v>
      </c>
      <c r="E11" s="41" t="s">
        <v>64</v>
      </c>
      <c r="F11" s="41" t="s">
        <v>65</v>
      </c>
      <c r="G11" s="41" t="s">
        <v>66</v>
      </c>
      <c r="H11" s="41" t="s">
        <v>67</v>
      </c>
      <c r="I11" s="72" t="str">
        <f xml:space="preserve"> HYPERLINK("#'P(2)'!B344:N428", "P(2)")</f>
        <v>P(2)</v>
      </c>
      <c r="J11" s="41"/>
      <c r="K11" s="41"/>
      <c r="L11" s="41" t="s">
        <v>19</v>
      </c>
    </row>
    <row r="12" spans="2:12" ht="22" x14ac:dyDescent="0.2">
      <c r="B12" s="41">
        <v>6</v>
      </c>
      <c r="C12" s="41" t="s">
        <v>104</v>
      </c>
      <c r="D12" s="41" t="s">
        <v>105</v>
      </c>
      <c r="E12" s="41" t="s">
        <v>64</v>
      </c>
      <c r="F12" s="41" t="s">
        <v>65</v>
      </c>
      <c r="G12" s="41" t="s">
        <v>66</v>
      </c>
      <c r="H12" s="41" t="s">
        <v>67</v>
      </c>
      <c r="I12" s="72" t="str">
        <f xml:space="preserve"> HYPERLINK("#'P(2)'!B429:P513", "P(2)")</f>
        <v>P(2)</v>
      </c>
      <c r="J12" s="41"/>
      <c r="K12" s="41"/>
      <c r="L12" s="41" t="s">
        <v>19</v>
      </c>
    </row>
    <row r="13" spans="2:12" ht="18" x14ac:dyDescent="0.2">
      <c r="B13" s="41">
        <v>7</v>
      </c>
      <c r="C13" s="41" t="s">
        <v>107</v>
      </c>
      <c r="D13" s="41" t="s">
        <v>108</v>
      </c>
      <c r="E13" s="41" t="s">
        <v>67</v>
      </c>
      <c r="F13" s="41" t="s">
        <v>65</v>
      </c>
      <c r="G13" s="41" t="s">
        <v>66</v>
      </c>
      <c r="H13" s="41" t="s">
        <v>67</v>
      </c>
      <c r="I13" s="72" t="str">
        <f xml:space="preserve"> HYPERLINK("#'P(2)'!B514:W598", "P(2)")</f>
        <v>P(2)</v>
      </c>
      <c r="J13" s="41"/>
      <c r="K13" s="41"/>
      <c r="L13" s="41" t="s">
        <v>19</v>
      </c>
    </row>
    <row r="14" spans="2:12" ht="22" x14ac:dyDescent="0.2">
      <c r="B14" s="41">
        <v>8</v>
      </c>
      <c r="C14" s="41" t="s">
        <v>115</v>
      </c>
      <c r="D14" s="41" t="s">
        <v>116</v>
      </c>
      <c r="E14" s="41" t="s">
        <v>64</v>
      </c>
      <c r="F14" s="41" t="s">
        <v>65</v>
      </c>
      <c r="G14" s="41" t="s">
        <v>66</v>
      </c>
      <c r="H14" s="41" t="s">
        <v>67</v>
      </c>
      <c r="I14" s="72" t="str">
        <f xml:space="preserve"> HYPERLINK("#'P(2)'!B599:M683", "P(2)")</f>
        <v>P(2)</v>
      </c>
      <c r="J14" s="41"/>
      <c r="K14" s="41"/>
      <c r="L14" s="41" t="s">
        <v>19</v>
      </c>
    </row>
    <row r="15" spans="2:12" ht="22" x14ac:dyDescent="0.2">
      <c r="B15" s="41">
        <v>9</v>
      </c>
      <c r="C15" s="41" t="s">
        <v>123</v>
      </c>
      <c r="D15" s="41" t="s">
        <v>124</v>
      </c>
      <c r="E15" s="41" t="s">
        <v>64</v>
      </c>
      <c r="F15" s="41" t="s">
        <v>65</v>
      </c>
      <c r="G15" s="41" t="s">
        <v>66</v>
      </c>
      <c r="H15" s="41" t="s">
        <v>67</v>
      </c>
      <c r="I15" s="72" t="str">
        <f xml:space="preserve"> HYPERLINK("#'P(2)'!B684:M768", "P(2)")</f>
        <v>P(2)</v>
      </c>
      <c r="J15" s="41"/>
      <c r="K15" s="41"/>
      <c r="L15" s="41" t="s">
        <v>19</v>
      </c>
    </row>
    <row r="16" spans="2:12" ht="22" x14ac:dyDescent="0.2">
      <c r="B16" s="41">
        <v>10</v>
      </c>
      <c r="C16" s="41" t="s">
        <v>126</v>
      </c>
      <c r="D16" s="41" t="s">
        <v>127</v>
      </c>
      <c r="E16" s="41" t="s">
        <v>64</v>
      </c>
      <c r="F16" s="41" t="s">
        <v>65</v>
      </c>
      <c r="G16" s="41" t="s">
        <v>66</v>
      </c>
      <c r="H16" s="41" t="s">
        <v>67</v>
      </c>
      <c r="I16" s="72" t="str">
        <f xml:space="preserve"> HYPERLINK("#'P(2)'!B769:P853", "P(2)")</f>
        <v>P(2)</v>
      </c>
      <c r="J16" s="41"/>
      <c r="K16" s="41"/>
      <c r="L16" s="41" t="s">
        <v>19</v>
      </c>
    </row>
    <row r="17" spans="2:12" ht="44" x14ac:dyDescent="0.2">
      <c r="B17" s="41">
        <v>11</v>
      </c>
      <c r="C17" s="41" t="s">
        <v>138</v>
      </c>
      <c r="D17" s="41" t="s">
        <v>139</v>
      </c>
      <c r="E17" s="41" t="s">
        <v>67</v>
      </c>
      <c r="F17" s="41" t="s">
        <v>65</v>
      </c>
      <c r="G17" s="41" t="s">
        <v>66</v>
      </c>
      <c r="H17" s="41" t="s">
        <v>67</v>
      </c>
      <c r="I17" s="72" t="str">
        <f xml:space="preserve"> HYPERLINK("#'P(2)'!B854:R938", "P(2)")</f>
        <v>P(2)</v>
      </c>
      <c r="J17" s="41"/>
      <c r="K17" s="41"/>
      <c r="L17" s="41" t="s">
        <v>19</v>
      </c>
    </row>
    <row r="18" spans="2:12" ht="33" x14ac:dyDescent="0.2">
      <c r="B18" s="41">
        <v>12</v>
      </c>
      <c r="C18" s="41" t="s">
        <v>148</v>
      </c>
      <c r="D18" s="41" t="s">
        <v>149</v>
      </c>
      <c r="E18" s="41" t="s">
        <v>64</v>
      </c>
      <c r="F18" s="41" t="s">
        <v>65</v>
      </c>
      <c r="G18" s="41" t="s">
        <v>66</v>
      </c>
      <c r="H18" s="41" t="s">
        <v>67</v>
      </c>
      <c r="I18" s="72" t="str">
        <f xml:space="preserve"> HYPERLINK("#'P(2)'!B939:O1023", "P(2)")</f>
        <v>P(2)</v>
      </c>
      <c r="J18" s="41"/>
      <c r="K18" s="41"/>
      <c r="L18" s="41" t="s">
        <v>19</v>
      </c>
    </row>
    <row r="19" spans="2:12" ht="44" x14ac:dyDescent="0.2">
      <c r="B19" s="41">
        <v>13</v>
      </c>
      <c r="C19" s="41" t="s">
        <v>155</v>
      </c>
      <c r="D19" s="41" t="s">
        <v>156</v>
      </c>
      <c r="E19" s="41" t="s">
        <v>64</v>
      </c>
      <c r="F19" s="41" t="s">
        <v>65</v>
      </c>
      <c r="G19" s="41" t="s">
        <v>66</v>
      </c>
      <c r="H19" s="41" t="s">
        <v>67</v>
      </c>
      <c r="I19" s="72" t="str">
        <f xml:space="preserve"> HYPERLINK("#'P(2)'!B1024:M1108", "P(2)")</f>
        <v>P(2)</v>
      </c>
      <c r="J19" s="41"/>
      <c r="K19" s="41"/>
      <c r="L19" s="41" t="s">
        <v>19</v>
      </c>
    </row>
    <row r="20" spans="2:12" ht="18" x14ac:dyDescent="0.2">
      <c r="B20" s="41">
        <v>14</v>
      </c>
      <c r="C20" s="41" t="s">
        <v>162</v>
      </c>
      <c r="D20" s="41" t="s">
        <v>163</v>
      </c>
      <c r="E20" s="41" t="s">
        <v>64</v>
      </c>
      <c r="F20" s="41" t="s">
        <v>65</v>
      </c>
      <c r="G20" s="41" t="s">
        <v>66</v>
      </c>
      <c r="H20" s="41" t="s">
        <v>67</v>
      </c>
      <c r="I20" s="72" t="str">
        <f xml:space="preserve"> HYPERLINK("#'P(2)'!B1109:L1193", "P(2)")</f>
        <v>P(2)</v>
      </c>
      <c r="J20" s="41"/>
      <c r="K20" s="41"/>
      <c r="L20" s="41" t="s">
        <v>19</v>
      </c>
    </row>
    <row r="21" spans="2:12" ht="22" x14ac:dyDescent="0.2">
      <c r="B21" s="41">
        <v>15</v>
      </c>
      <c r="C21" s="41" t="s">
        <v>169</v>
      </c>
      <c r="D21" s="41" t="s">
        <v>170</v>
      </c>
      <c r="E21" s="41" t="s">
        <v>64</v>
      </c>
      <c r="F21" s="41" t="s">
        <v>65</v>
      </c>
      <c r="G21" s="41" t="s">
        <v>66</v>
      </c>
      <c r="H21" s="41" t="s">
        <v>67</v>
      </c>
      <c r="I21" s="72" t="str">
        <f xml:space="preserve"> HYPERLINK("#'P(2)'!B1194:L1278", "P(2)")</f>
        <v>P(2)</v>
      </c>
      <c r="J21" s="41"/>
      <c r="K21" s="41"/>
      <c r="L21" s="41" t="s">
        <v>19</v>
      </c>
    </row>
    <row r="22" spans="2:12" ht="22" x14ac:dyDescent="0.2">
      <c r="B22" s="41">
        <v>16</v>
      </c>
      <c r="C22" s="41" t="s">
        <v>185</v>
      </c>
      <c r="D22" s="41" t="s">
        <v>186</v>
      </c>
      <c r="E22" s="41" t="s">
        <v>67</v>
      </c>
      <c r="F22" s="41" t="s">
        <v>65</v>
      </c>
      <c r="G22" s="41" t="s">
        <v>66</v>
      </c>
      <c r="H22" s="41" t="s">
        <v>67</v>
      </c>
      <c r="I22" s="72" t="str">
        <f xml:space="preserve"> HYPERLINK("#'P(2)'!B1279:W1363", "P(2)")</f>
        <v>P(2)</v>
      </c>
      <c r="J22" s="41"/>
      <c r="K22" s="41"/>
      <c r="L22" s="41" t="s">
        <v>19</v>
      </c>
    </row>
    <row r="23" spans="2:12" ht="44" x14ac:dyDescent="0.2">
      <c r="B23" s="41">
        <v>17</v>
      </c>
      <c r="C23" s="41" t="s">
        <v>196</v>
      </c>
      <c r="D23" s="41" t="s">
        <v>197</v>
      </c>
      <c r="E23" s="41" t="s">
        <v>64</v>
      </c>
      <c r="F23" s="41" t="s">
        <v>65</v>
      </c>
      <c r="G23" s="41" t="s">
        <v>66</v>
      </c>
      <c r="H23" s="41" t="s">
        <v>67</v>
      </c>
      <c r="I23" s="72" t="str">
        <f xml:space="preserve"> HYPERLINK("#'P(2)'!B1364:Q1448", "P(2)")</f>
        <v>P(2)</v>
      </c>
      <c r="J23" s="41"/>
      <c r="K23" s="41"/>
      <c r="L23" s="41" t="s">
        <v>19</v>
      </c>
    </row>
    <row r="24" spans="2:12" ht="33" x14ac:dyDescent="0.2">
      <c r="B24" s="41">
        <v>18</v>
      </c>
      <c r="C24" s="41" t="s">
        <v>211</v>
      </c>
      <c r="D24" s="41" t="s">
        <v>212</v>
      </c>
      <c r="E24" s="41" t="s">
        <v>67</v>
      </c>
      <c r="F24" s="41" t="s">
        <v>65</v>
      </c>
      <c r="G24" s="41" t="s">
        <v>66</v>
      </c>
      <c r="H24" s="41" t="s">
        <v>67</v>
      </c>
      <c r="I24" s="72" t="str">
        <f xml:space="preserve"> HYPERLINK("#'P(2)'!B1449:U1533", "P(2)")</f>
        <v>P(2)</v>
      </c>
      <c r="J24" s="41" t="s">
        <v>213</v>
      </c>
      <c r="K24" s="41"/>
      <c r="L24" s="41" t="s">
        <v>19</v>
      </c>
    </row>
    <row r="25" spans="2:12" ht="33" x14ac:dyDescent="0.2">
      <c r="B25" s="41">
        <v>19</v>
      </c>
      <c r="C25" s="41" t="s">
        <v>222</v>
      </c>
      <c r="D25" s="41" t="s">
        <v>223</v>
      </c>
      <c r="E25" s="41" t="s">
        <v>67</v>
      </c>
      <c r="F25" s="41" t="s">
        <v>65</v>
      </c>
      <c r="G25" s="41" t="s">
        <v>66</v>
      </c>
      <c r="H25" s="41" t="s">
        <v>67</v>
      </c>
      <c r="I25" s="72" t="str">
        <f xml:space="preserve"> HYPERLINK("#'P(2)'!B1534:R1618", "P(2)")</f>
        <v>P(2)</v>
      </c>
      <c r="J25" s="41"/>
      <c r="K25" s="41"/>
      <c r="L25" s="41" t="s">
        <v>19</v>
      </c>
    </row>
    <row r="26" spans="2:12" ht="22" x14ac:dyDescent="0.2">
      <c r="B26" s="41">
        <v>20</v>
      </c>
      <c r="C26" s="41" t="s">
        <v>232</v>
      </c>
      <c r="D26" s="41" t="s">
        <v>233</v>
      </c>
      <c r="E26" s="41" t="s">
        <v>64</v>
      </c>
      <c r="F26" s="41" t="s">
        <v>65</v>
      </c>
      <c r="G26" s="41" t="s">
        <v>66</v>
      </c>
      <c r="H26" s="41" t="s">
        <v>67</v>
      </c>
      <c r="I26" s="72" t="str">
        <f xml:space="preserve"> HYPERLINK("#'P(2)'!B1619:P1703", "P(2)")</f>
        <v>P(2)</v>
      </c>
      <c r="J26" s="41"/>
      <c r="K26" s="41"/>
      <c r="L26" s="41" t="s">
        <v>19</v>
      </c>
    </row>
    <row r="27" spans="2:12" ht="55" x14ac:dyDescent="0.2">
      <c r="B27" s="41">
        <v>21</v>
      </c>
      <c r="C27" s="41" t="s">
        <v>254</v>
      </c>
      <c r="D27" s="41" t="s">
        <v>255</v>
      </c>
      <c r="E27" s="41" t="s">
        <v>64</v>
      </c>
      <c r="F27" s="41" t="s">
        <v>65</v>
      </c>
      <c r="G27" s="41" t="s">
        <v>66</v>
      </c>
      <c r="H27" s="41" t="s">
        <v>67</v>
      </c>
      <c r="I27" s="72" t="str">
        <f xml:space="preserve"> HYPERLINK("#'P(2)'!B1704:S1788", "P(2)")</f>
        <v>P(2)</v>
      </c>
      <c r="J27" s="41"/>
      <c r="K27" s="41"/>
      <c r="L27" s="41" t="s">
        <v>19</v>
      </c>
    </row>
    <row r="28" spans="2:12" ht="33" x14ac:dyDescent="0.2">
      <c r="B28" s="41">
        <v>22</v>
      </c>
      <c r="C28" s="41" t="s">
        <v>268</v>
      </c>
      <c r="D28" s="41" t="s">
        <v>269</v>
      </c>
      <c r="E28" s="41" t="s">
        <v>64</v>
      </c>
      <c r="F28" s="41" t="s">
        <v>65</v>
      </c>
      <c r="G28" s="41" t="s">
        <v>66</v>
      </c>
      <c r="H28" s="41" t="s">
        <v>67</v>
      </c>
      <c r="I28" s="72" t="str">
        <f xml:space="preserve"> HYPERLINK("#'P(2)'!B1789:P1873", "P(2)")</f>
        <v>P(2)</v>
      </c>
      <c r="J28" s="41"/>
      <c r="K28" s="41"/>
      <c r="L28" s="41" t="s">
        <v>19</v>
      </c>
    </row>
    <row r="29" spans="2:12" ht="44" x14ac:dyDescent="0.2">
      <c r="B29" s="41">
        <v>23</v>
      </c>
      <c r="C29" s="41" t="s">
        <v>279</v>
      </c>
      <c r="D29" s="41" t="s">
        <v>280</v>
      </c>
      <c r="E29" s="41" t="s">
        <v>67</v>
      </c>
      <c r="F29" s="41" t="s">
        <v>65</v>
      </c>
      <c r="G29" s="41" t="s">
        <v>66</v>
      </c>
      <c r="H29" s="41" t="s">
        <v>67</v>
      </c>
      <c r="I29" s="72" t="str">
        <f xml:space="preserve"> HYPERLINK("#'P(2)'!B1874:R1958", "P(2)")</f>
        <v>P(2)</v>
      </c>
      <c r="J29" s="41"/>
      <c r="K29" s="41"/>
      <c r="L29" s="41" t="s">
        <v>19</v>
      </c>
    </row>
    <row r="30" spans="2:12" ht="44" x14ac:dyDescent="0.2">
      <c r="B30" s="41">
        <v>24</v>
      </c>
      <c r="C30" s="41" t="s">
        <v>289</v>
      </c>
      <c r="D30" s="41" t="s">
        <v>290</v>
      </c>
      <c r="E30" s="41" t="s">
        <v>64</v>
      </c>
      <c r="F30" s="41" t="s">
        <v>65</v>
      </c>
      <c r="G30" s="41" t="s">
        <v>66</v>
      </c>
      <c r="H30" s="41" t="s">
        <v>67</v>
      </c>
      <c r="I30" s="72" t="str">
        <f xml:space="preserve"> HYPERLINK("#'P(2)'!B1959:R2043", "P(2)")</f>
        <v>P(2)</v>
      </c>
      <c r="J30" s="41"/>
      <c r="K30" s="41"/>
      <c r="L30" s="41" t="s">
        <v>19</v>
      </c>
    </row>
    <row r="31" spans="2:12" ht="22" x14ac:dyDescent="0.2">
      <c r="B31" s="41">
        <v>25</v>
      </c>
      <c r="C31" s="41" t="s">
        <v>299</v>
      </c>
      <c r="D31" s="41" t="s">
        <v>300</v>
      </c>
      <c r="E31" s="41" t="s">
        <v>64</v>
      </c>
      <c r="F31" s="41" t="s">
        <v>65</v>
      </c>
      <c r="G31" s="41" t="s">
        <v>66</v>
      </c>
      <c r="H31" s="41" t="s">
        <v>67</v>
      </c>
      <c r="I31" s="72" t="str">
        <f xml:space="preserve"> HYPERLINK("#'P(2)'!B2044:O2128", "P(2)")</f>
        <v>P(2)</v>
      </c>
      <c r="J31" s="41"/>
      <c r="K31" s="41"/>
      <c r="L31" s="41" t="s">
        <v>19</v>
      </c>
    </row>
    <row r="32" spans="2:12" ht="22" x14ac:dyDescent="0.2">
      <c r="B32" s="41">
        <v>26</v>
      </c>
      <c r="C32" s="41" t="s">
        <v>304</v>
      </c>
      <c r="D32" s="41" t="s">
        <v>305</v>
      </c>
      <c r="E32" s="41" t="s">
        <v>64</v>
      </c>
      <c r="F32" s="41" t="s">
        <v>65</v>
      </c>
      <c r="G32" s="41" t="s">
        <v>66</v>
      </c>
      <c r="H32" s="41" t="s">
        <v>67</v>
      </c>
      <c r="I32" s="72" t="str">
        <f xml:space="preserve"> HYPERLINK("#'P(2)'!B2129:O2213", "P(2)")</f>
        <v>P(2)</v>
      </c>
      <c r="J32" s="41"/>
      <c r="K32" s="41"/>
      <c r="L32" s="41" t="s">
        <v>19</v>
      </c>
    </row>
    <row r="33" spans="2:12" ht="22" x14ac:dyDescent="0.2">
      <c r="B33" s="41">
        <v>27</v>
      </c>
      <c r="C33" s="41" t="s">
        <v>319</v>
      </c>
      <c r="D33" s="41" t="s">
        <v>320</v>
      </c>
      <c r="E33" s="41" t="s">
        <v>64</v>
      </c>
      <c r="F33" s="41" t="s">
        <v>65</v>
      </c>
      <c r="G33" s="41" t="s">
        <v>66</v>
      </c>
      <c r="H33" s="41" t="s">
        <v>67</v>
      </c>
      <c r="I33" s="72" t="str">
        <f xml:space="preserve"> HYPERLINK("#'P(2)'!B2214:R2298", "P(2)")</f>
        <v>P(2)</v>
      </c>
      <c r="J33" s="41" t="s">
        <v>321</v>
      </c>
      <c r="K33" s="41"/>
      <c r="L33" s="41" t="s">
        <v>19</v>
      </c>
    </row>
    <row r="34" spans="2:12" ht="55" x14ac:dyDescent="0.2">
      <c r="B34" s="41">
        <v>28</v>
      </c>
      <c r="C34" s="41" t="s">
        <v>325</v>
      </c>
      <c r="D34" s="41" t="s">
        <v>326</v>
      </c>
      <c r="E34" s="41" t="s">
        <v>64</v>
      </c>
      <c r="F34" s="41" t="s">
        <v>65</v>
      </c>
      <c r="G34" s="41" t="s">
        <v>66</v>
      </c>
      <c r="H34" s="41" t="s">
        <v>67</v>
      </c>
      <c r="I34" s="72" t="str">
        <f xml:space="preserve"> HYPERLINK("#'P(2)'!B2299:J2383", "P(2)")</f>
        <v>P(2)</v>
      </c>
      <c r="J34" s="41"/>
      <c r="K34" s="41"/>
      <c r="L34" s="41" t="s">
        <v>19</v>
      </c>
    </row>
    <row r="35" spans="2:12" ht="33" x14ac:dyDescent="0.2">
      <c r="B35" s="41">
        <v>29</v>
      </c>
      <c r="C35" s="41" t="s">
        <v>333</v>
      </c>
      <c r="D35" s="41" t="s">
        <v>334</v>
      </c>
      <c r="E35" s="41" t="s">
        <v>64</v>
      </c>
      <c r="F35" s="41" t="s">
        <v>65</v>
      </c>
      <c r="G35" s="41" t="s">
        <v>66</v>
      </c>
      <c r="H35" s="41" t="s">
        <v>67</v>
      </c>
      <c r="I35" s="72" t="str">
        <f xml:space="preserve"> HYPERLINK("#'P(2)'!B2384:M2468", "P(2)")</f>
        <v>P(2)</v>
      </c>
      <c r="J35" s="41" t="s">
        <v>335</v>
      </c>
      <c r="K35" s="41"/>
      <c r="L35" s="41" t="s">
        <v>19</v>
      </c>
    </row>
    <row r="36" spans="2:12" ht="44" x14ac:dyDescent="0.2">
      <c r="B36" s="41">
        <v>30</v>
      </c>
      <c r="C36" s="41" t="s">
        <v>343</v>
      </c>
      <c r="D36" s="41" t="s">
        <v>344</v>
      </c>
      <c r="E36" s="41" t="s">
        <v>64</v>
      </c>
      <c r="F36" s="41" t="s">
        <v>65</v>
      </c>
      <c r="G36" s="41" t="s">
        <v>66</v>
      </c>
      <c r="H36" s="41" t="s">
        <v>67</v>
      </c>
      <c r="I36" s="72" t="str">
        <f xml:space="preserve"> HYPERLINK("#'P(2)'!B2469:N2553", "P(2)")</f>
        <v>P(2)</v>
      </c>
      <c r="J36" s="41" t="s">
        <v>345</v>
      </c>
      <c r="K36" s="41"/>
      <c r="L36" s="41" t="s">
        <v>19</v>
      </c>
    </row>
    <row r="37" spans="2:12" ht="22" x14ac:dyDescent="0.2">
      <c r="B37" s="41">
        <v>31</v>
      </c>
      <c r="C37" s="41" t="s">
        <v>360</v>
      </c>
      <c r="D37" s="41" t="s">
        <v>361</v>
      </c>
      <c r="E37" s="41" t="s">
        <v>67</v>
      </c>
      <c r="F37" s="41" t="s">
        <v>65</v>
      </c>
      <c r="G37" s="41" t="s">
        <v>66</v>
      </c>
      <c r="H37" s="41" t="s">
        <v>67</v>
      </c>
      <c r="I37" s="72" t="str">
        <f xml:space="preserve"> HYPERLINK("#'P(2)'!B2554:X2638", "P(2)")</f>
        <v>P(2)</v>
      </c>
      <c r="J37" s="41"/>
      <c r="K37" s="41"/>
      <c r="L37" s="41" t="s">
        <v>19</v>
      </c>
    </row>
    <row r="38" spans="2:12" ht="66" x14ac:dyDescent="0.2">
      <c r="B38" s="41">
        <v>32</v>
      </c>
      <c r="C38" s="41" t="s">
        <v>369</v>
      </c>
      <c r="D38" s="41" t="s">
        <v>370</v>
      </c>
      <c r="E38" s="41" t="s">
        <v>64</v>
      </c>
      <c r="F38" s="41" t="s">
        <v>65</v>
      </c>
      <c r="G38" s="41" t="s">
        <v>66</v>
      </c>
      <c r="H38" s="41" t="s">
        <v>67</v>
      </c>
      <c r="I38" s="72" t="str">
        <f xml:space="preserve"> HYPERLINK("#'P(2)'!B2639:P2723", "P(2)")</f>
        <v>P(2)</v>
      </c>
      <c r="J38" s="41"/>
      <c r="K38" s="41"/>
      <c r="L38" s="41" t="s">
        <v>19</v>
      </c>
    </row>
    <row r="39" spans="2:12" ht="44" x14ac:dyDescent="0.2">
      <c r="B39" s="41">
        <v>33</v>
      </c>
      <c r="C39" s="41" t="s">
        <v>378</v>
      </c>
      <c r="D39" s="41" t="s">
        <v>379</v>
      </c>
      <c r="E39" s="41" t="s">
        <v>64</v>
      </c>
      <c r="F39" s="41" t="s">
        <v>65</v>
      </c>
      <c r="G39" s="41" t="s">
        <v>66</v>
      </c>
      <c r="H39" s="41" t="s">
        <v>67</v>
      </c>
      <c r="I39" s="72" t="str">
        <f xml:space="preserve"> HYPERLINK("#'P(2)'!B2724:O2808", "P(2)")</f>
        <v>P(2)</v>
      </c>
      <c r="J39" s="41"/>
      <c r="K39" s="41"/>
      <c r="L39" s="41" t="s">
        <v>19</v>
      </c>
    </row>
    <row r="40" spans="2:12" ht="22" x14ac:dyDescent="0.2">
      <c r="B40" s="41">
        <v>34</v>
      </c>
      <c r="C40" s="41" t="s">
        <v>391</v>
      </c>
      <c r="D40" s="41" t="s">
        <v>392</v>
      </c>
      <c r="E40" s="41" t="s">
        <v>67</v>
      </c>
      <c r="F40" s="41" t="s">
        <v>65</v>
      </c>
      <c r="G40" s="41" t="s">
        <v>66</v>
      </c>
      <c r="H40" s="41" t="s">
        <v>67</v>
      </c>
      <c r="I40" s="72" t="str">
        <f xml:space="preserve"> HYPERLINK("#'P(2)'!B2809:T2893", "P(2)")</f>
        <v>P(2)</v>
      </c>
      <c r="J40" s="41"/>
      <c r="K40" s="41"/>
      <c r="L40" s="41" t="s">
        <v>19</v>
      </c>
    </row>
    <row r="41" spans="2:12" ht="33" x14ac:dyDescent="0.2">
      <c r="B41" s="41">
        <v>35</v>
      </c>
      <c r="C41" s="41" t="s">
        <v>409</v>
      </c>
      <c r="D41" s="41" t="s">
        <v>410</v>
      </c>
      <c r="E41" s="41" t="s">
        <v>67</v>
      </c>
      <c r="F41" s="41" t="s">
        <v>65</v>
      </c>
      <c r="G41" s="41" t="s">
        <v>66</v>
      </c>
      <c r="H41" s="41" t="s">
        <v>67</v>
      </c>
      <c r="I41" s="72" t="str">
        <f xml:space="preserve"> HYPERLINK("#'P(2)'!B2894:Y2978", "P(2)")</f>
        <v>P(2)</v>
      </c>
      <c r="J41" s="41"/>
      <c r="K41" s="41"/>
      <c r="L41" s="41" t="s">
        <v>19</v>
      </c>
    </row>
    <row r="42" spans="2:12" ht="33" x14ac:dyDescent="0.2">
      <c r="B42" s="41">
        <v>36</v>
      </c>
      <c r="C42" s="41" t="s">
        <v>417</v>
      </c>
      <c r="D42" s="41" t="s">
        <v>418</v>
      </c>
      <c r="E42" s="41" t="s">
        <v>64</v>
      </c>
      <c r="F42" s="41" t="s">
        <v>65</v>
      </c>
      <c r="G42" s="41" t="s">
        <v>66</v>
      </c>
      <c r="H42" s="41" t="s">
        <v>67</v>
      </c>
      <c r="I42" s="72" t="str">
        <f xml:space="preserve"> HYPERLINK("#'P(2)'!B2979:O3063", "P(2)")</f>
        <v>P(2)</v>
      </c>
      <c r="J42" s="41"/>
      <c r="K42" s="41"/>
      <c r="L42" s="41" t="s">
        <v>19</v>
      </c>
    </row>
    <row r="43" spans="2:12" ht="55" x14ac:dyDescent="0.2">
      <c r="B43" s="41">
        <v>37</v>
      </c>
      <c r="C43" s="41" t="s">
        <v>425</v>
      </c>
      <c r="D43" s="41" t="s">
        <v>426</v>
      </c>
      <c r="E43" s="41" t="s">
        <v>67</v>
      </c>
      <c r="F43" s="41" t="s">
        <v>65</v>
      </c>
      <c r="G43" s="41" t="s">
        <v>66</v>
      </c>
      <c r="H43" s="41" t="s">
        <v>67</v>
      </c>
      <c r="I43" s="72" t="str">
        <f xml:space="preserve"> HYPERLINK("#'P(2)'!B3064:O3148", "P(2)")</f>
        <v>P(2)</v>
      </c>
      <c r="J43" s="41"/>
      <c r="K43" s="41"/>
      <c r="L43" s="41" t="s">
        <v>19</v>
      </c>
    </row>
    <row r="44" spans="2:12" ht="22" x14ac:dyDescent="0.2">
      <c r="B44" s="41">
        <v>38</v>
      </c>
      <c r="C44" s="41" t="s">
        <v>435</v>
      </c>
      <c r="D44" s="41" t="s">
        <v>436</v>
      </c>
      <c r="E44" s="41" t="s">
        <v>67</v>
      </c>
      <c r="F44" s="41" t="s">
        <v>65</v>
      </c>
      <c r="G44" s="41" t="s">
        <v>66</v>
      </c>
      <c r="H44" s="41" t="s">
        <v>67</v>
      </c>
      <c r="I44" s="72" t="str">
        <f xml:space="preserve"> HYPERLINK("#'P(2)'!B3149:Q3233", "P(2)")</f>
        <v>P(2)</v>
      </c>
      <c r="J44" s="41"/>
      <c r="K44" s="41"/>
      <c r="L44" s="41" t="s">
        <v>19</v>
      </c>
    </row>
    <row r="45" spans="2:12" ht="33" x14ac:dyDescent="0.2">
      <c r="B45" s="41">
        <v>39</v>
      </c>
      <c r="C45" s="41" t="s">
        <v>443</v>
      </c>
      <c r="D45" s="41" t="s">
        <v>444</v>
      </c>
      <c r="E45" s="41" t="s">
        <v>64</v>
      </c>
      <c r="F45" s="41" t="s">
        <v>65</v>
      </c>
      <c r="G45" s="41" t="s">
        <v>66</v>
      </c>
      <c r="H45" s="41" t="s">
        <v>67</v>
      </c>
      <c r="I45" s="72" t="str">
        <f xml:space="preserve"> HYPERLINK("#'P(2)'!B3234:N3318", "P(2)")</f>
        <v>P(2)</v>
      </c>
      <c r="J45" s="41"/>
      <c r="K45" s="41"/>
      <c r="L45" s="41" t="s">
        <v>19</v>
      </c>
    </row>
    <row r="46" spans="2:12" ht="44" x14ac:dyDescent="0.2">
      <c r="B46" s="41">
        <v>40</v>
      </c>
      <c r="C46" s="41" t="s">
        <v>461</v>
      </c>
      <c r="D46" s="41" t="s">
        <v>462</v>
      </c>
      <c r="E46" s="41" t="s">
        <v>67</v>
      </c>
      <c r="F46" s="41" t="s">
        <v>65</v>
      </c>
      <c r="G46" s="41" t="s">
        <v>66</v>
      </c>
      <c r="H46" s="41" t="s">
        <v>67</v>
      </c>
      <c r="I46" s="72" t="str">
        <f xml:space="preserve"> HYPERLINK("#'P(2)'!B3319:Y3403", "P(2)")</f>
        <v>P(2)</v>
      </c>
      <c r="J46" s="41"/>
      <c r="K46" s="41"/>
      <c r="L46" s="41" t="s">
        <v>19</v>
      </c>
    </row>
    <row r="47" spans="2:12" ht="33" x14ac:dyDescent="0.2">
      <c r="B47" s="41">
        <v>41</v>
      </c>
      <c r="C47" s="41" t="s">
        <v>477</v>
      </c>
      <c r="D47" s="41" t="s">
        <v>478</v>
      </c>
      <c r="E47" s="41" t="s">
        <v>67</v>
      </c>
      <c r="F47" s="41" t="s">
        <v>65</v>
      </c>
      <c r="G47" s="41" t="s">
        <v>66</v>
      </c>
      <c r="H47" s="41" t="s">
        <v>67</v>
      </c>
      <c r="I47" s="72" t="str">
        <f xml:space="preserve"> HYPERLINK("#'P(2)'!B3404:V3488", "P(2)")</f>
        <v>P(2)</v>
      </c>
      <c r="J47" s="41" t="s">
        <v>479</v>
      </c>
      <c r="K47" s="41"/>
      <c r="L47" s="41" t="s">
        <v>19</v>
      </c>
    </row>
    <row r="48" spans="2:12" ht="55" x14ac:dyDescent="0.2">
      <c r="B48" s="41">
        <v>42</v>
      </c>
      <c r="C48" s="41" t="s">
        <v>492</v>
      </c>
      <c r="D48" s="41" t="s">
        <v>493</v>
      </c>
      <c r="E48" s="41" t="s">
        <v>67</v>
      </c>
      <c r="F48" s="41" t="s">
        <v>65</v>
      </c>
      <c r="G48" s="41" t="s">
        <v>66</v>
      </c>
      <c r="H48" s="41" t="s">
        <v>67</v>
      </c>
      <c r="I48" s="72" t="str">
        <f xml:space="preserve"> HYPERLINK("#'P(2)'!B3489:U3573", "P(2)")</f>
        <v>P(2)</v>
      </c>
      <c r="J48" s="41"/>
      <c r="K48" s="41"/>
      <c r="L48" s="41" t="s">
        <v>19</v>
      </c>
    </row>
    <row r="49" spans="2:12" ht="22" x14ac:dyDescent="0.2">
      <c r="B49" s="41">
        <v>43</v>
      </c>
      <c r="C49" s="41" t="s">
        <v>496</v>
      </c>
      <c r="D49" s="41" t="s">
        <v>497</v>
      </c>
      <c r="E49" s="41" t="s">
        <v>67</v>
      </c>
      <c r="F49" s="41" t="s">
        <v>65</v>
      </c>
      <c r="G49" s="41" t="s">
        <v>66</v>
      </c>
      <c r="H49" s="41" t="s">
        <v>67</v>
      </c>
      <c r="I49" s="72" t="str">
        <f xml:space="preserve"> HYPERLINK("#'P(2)'!B3574:U3658", "P(2)")</f>
        <v>P(2)</v>
      </c>
      <c r="J49" s="41"/>
      <c r="K49" s="41"/>
      <c r="L49" s="41" t="s">
        <v>19</v>
      </c>
    </row>
    <row r="50" spans="2:12" ht="33" x14ac:dyDescent="0.2">
      <c r="B50" s="41">
        <v>44</v>
      </c>
      <c r="C50" s="41" t="s">
        <v>510</v>
      </c>
      <c r="D50" s="41" t="s">
        <v>511</v>
      </c>
      <c r="E50" s="41" t="s">
        <v>67</v>
      </c>
      <c r="F50" s="41" t="s">
        <v>65</v>
      </c>
      <c r="G50" s="41" t="s">
        <v>66</v>
      </c>
      <c r="H50" s="41" t="s">
        <v>67</v>
      </c>
      <c r="I50" s="72" t="str">
        <f xml:space="preserve"> HYPERLINK("#'P(2)'!B3659:T3743", "P(2)")</f>
        <v>P(2)</v>
      </c>
      <c r="J50" s="41"/>
      <c r="K50" s="41"/>
      <c r="L50" s="41" t="s">
        <v>19</v>
      </c>
    </row>
    <row r="51" spans="2:12" ht="22" x14ac:dyDescent="0.2">
      <c r="B51" s="41">
        <v>45</v>
      </c>
      <c r="C51" s="41" t="s">
        <v>520</v>
      </c>
      <c r="D51" s="41" t="s">
        <v>521</v>
      </c>
      <c r="E51" s="41" t="s">
        <v>67</v>
      </c>
      <c r="F51" s="41" t="s">
        <v>65</v>
      </c>
      <c r="G51" s="41" t="s">
        <v>66</v>
      </c>
      <c r="H51" s="41" t="s">
        <v>67</v>
      </c>
      <c r="I51" s="72" t="str">
        <f xml:space="preserve"> HYPERLINK("#'P(2)'!B3744:P3828", "P(2)")</f>
        <v>P(2)</v>
      </c>
      <c r="J51" s="41" t="s">
        <v>522</v>
      </c>
      <c r="K51" s="41"/>
      <c r="L51" s="41" t="s">
        <v>19</v>
      </c>
    </row>
    <row r="52" spans="2:12" ht="33" x14ac:dyDescent="0.2">
      <c r="B52" s="41">
        <v>46</v>
      </c>
      <c r="C52" s="41" t="s">
        <v>532</v>
      </c>
      <c r="D52" s="41" t="s">
        <v>533</v>
      </c>
      <c r="E52" s="41" t="s">
        <v>64</v>
      </c>
      <c r="F52" s="41" t="s">
        <v>65</v>
      </c>
      <c r="G52" s="41" t="s">
        <v>66</v>
      </c>
      <c r="H52" s="41" t="s">
        <v>67</v>
      </c>
      <c r="I52" s="72" t="str">
        <f xml:space="preserve"> HYPERLINK("#'P(2)'!B3829:Q3913", "P(2)")</f>
        <v>P(2)</v>
      </c>
      <c r="J52" s="41"/>
      <c r="K52" s="41"/>
      <c r="L52" s="41" t="s">
        <v>19</v>
      </c>
    </row>
    <row r="53" spans="2:12" ht="33" x14ac:dyDescent="0.2">
      <c r="B53" s="41">
        <v>47</v>
      </c>
      <c r="C53" s="41" t="s">
        <v>551</v>
      </c>
      <c r="D53" s="41" t="s">
        <v>552</v>
      </c>
      <c r="E53" s="41" t="s">
        <v>67</v>
      </c>
      <c r="F53" s="41" t="s">
        <v>65</v>
      </c>
      <c r="G53" s="41" t="s">
        <v>66</v>
      </c>
      <c r="H53" s="41" t="s">
        <v>67</v>
      </c>
      <c r="I53" s="72" t="str">
        <f xml:space="preserve"> HYPERLINK("#'P(2)'!B3914:AA3998", "P(2)")</f>
        <v>P(2)</v>
      </c>
      <c r="J53" s="41"/>
      <c r="K53" s="41"/>
      <c r="L53" s="41" t="s">
        <v>19</v>
      </c>
    </row>
    <row r="54" spans="2:12" ht="22" x14ac:dyDescent="0.2">
      <c r="B54" s="41">
        <v>48</v>
      </c>
      <c r="C54" s="41" t="s">
        <v>560</v>
      </c>
      <c r="D54" s="41" t="s">
        <v>561</v>
      </c>
      <c r="E54" s="41" t="s">
        <v>64</v>
      </c>
      <c r="F54" s="41" t="s">
        <v>65</v>
      </c>
      <c r="G54" s="41" t="s">
        <v>66</v>
      </c>
      <c r="H54" s="41" t="s">
        <v>67</v>
      </c>
      <c r="I54" s="72" t="str">
        <f xml:space="preserve"> HYPERLINK("#'P(2)'!B3999:P4083", "P(2)")</f>
        <v>P(2)</v>
      </c>
      <c r="J54" s="41"/>
      <c r="K54" s="41"/>
      <c r="L54" s="41" t="s">
        <v>19</v>
      </c>
    </row>
    <row r="55" spans="2:12" ht="44" x14ac:dyDescent="0.2">
      <c r="B55" s="41">
        <v>49</v>
      </c>
      <c r="C55" s="41" t="s">
        <v>566</v>
      </c>
      <c r="D55" s="41" t="s">
        <v>567</v>
      </c>
      <c r="E55" s="41" t="s">
        <v>64</v>
      </c>
      <c r="F55" s="41" t="s">
        <v>65</v>
      </c>
      <c r="G55" s="41" t="s">
        <v>66</v>
      </c>
      <c r="H55" s="41" t="s">
        <v>67</v>
      </c>
      <c r="I55" s="72" t="str">
        <f xml:space="preserve"> HYPERLINK("#'P(2)'!B4084:L4168", "P(2)")</f>
        <v>P(2)</v>
      </c>
      <c r="J55" s="41"/>
      <c r="K55" s="41"/>
      <c r="L55" s="41" t="s">
        <v>19</v>
      </c>
    </row>
    <row r="56" spans="2:12" ht="22" x14ac:dyDescent="0.2">
      <c r="B56" s="41">
        <v>50</v>
      </c>
      <c r="C56" s="41" t="s">
        <v>580</v>
      </c>
      <c r="D56" s="41" t="s">
        <v>581</v>
      </c>
      <c r="E56" s="41" t="s">
        <v>67</v>
      </c>
      <c r="F56" s="41" t="s">
        <v>65</v>
      </c>
      <c r="G56" s="41" t="s">
        <v>66</v>
      </c>
      <c r="H56" s="41" t="s">
        <v>67</v>
      </c>
      <c r="I56" s="72" t="str">
        <f xml:space="preserve"> HYPERLINK("#'P(2)'!B4169:U4253", "P(2)")</f>
        <v>P(2)</v>
      </c>
      <c r="J56" s="41"/>
      <c r="K56" s="41"/>
      <c r="L56" s="41" t="s">
        <v>19</v>
      </c>
    </row>
    <row r="57" spans="2:12" ht="33" x14ac:dyDescent="0.2">
      <c r="B57" s="41">
        <v>51</v>
      </c>
      <c r="C57" s="41" t="s">
        <v>586</v>
      </c>
      <c r="D57" s="41" t="s">
        <v>587</v>
      </c>
      <c r="E57" s="41" t="s">
        <v>64</v>
      </c>
      <c r="F57" s="41" t="s">
        <v>65</v>
      </c>
      <c r="G57" s="41" t="s">
        <v>66</v>
      </c>
      <c r="H57" s="41" t="s">
        <v>67</v>
      </c>
      <c r="I57" s="72" t="str">
        <f xml:space="preserve"> HYPERLINK("#'P(2)'!B4254:L4338", "P(2)")</f>
        <v>P(2)</v>
      </c>
      <c r="J57" s="41"/>
      <c r="K57" s="41"/>
      <c r="L57" s="41" t="s">
        <v>19</v>
      </c>
    </row>
    <row r="58" spans="2:12" ht="33" x14ac:dyDescent="0.2">
      <c r="B58" s="41">
        <v>52</v>
      </c>
      <c r="C58" s="41" t="s">
        <v>592</v>
      </c>
      <c r="D58" s="41" t="s">
        <v>593</v>
      </c>
      <c r="E58" s="41" t="s">
        <v>64</v>
      </c>
      <c r="F58" s="41" t="s">
        <v>65</v>
      </c>
      <c r="G58" s="41" t="s">
        <v>66</v>
      </c>
      <c r="H58" s="41" t="s">
        <v>67</v>
      </c>
      <c r="I58" s="72" t="str">
        <f xml:space="preserve"> HYPERLINK("#'P(2)'!B4339:L4423", "P(2)")</f>
        <v>P(2)</v>
      </c>
      <c r="J58" s="41"/>
      <c r="K58" s="41"/>
      <c r="L58" s="41" t="s">
        <v>19</v>
      </c>
    </row>
    <row r="59" spans="2:12" ht="44" x14ac:dyDescent="0.2">
      <c r="B59" s="41">
        <v>53</v>
      </c>
      <c r="C59" s="41" t="s">
        <v>614</v>
      </c>
      <c r="D59" s="41" t="s">
        <v>615</v>
      </c>
      <c r="E59" s="41" t="s">
        <v>67</v>
      </c>
      <c r="F59" s="41" t="s">
        <v>65</v>
      </c>
      <c r="G59" s="41" t="s">
        <v>66</v>
      </c>
      <c r="H59" s="41" t="s">
        <v>67</v>
      </c>
      <c r="I59" s="72" t="str">
        <f xml:space="preserve"> HYPERLINK("#'P(2)'!B4424:AB4508", "P(2)")</f>
        <v>P(2)</v>
      </c>
      <c r="J59" s="41"/>
      <c r="K59" s="41"/>
      <c r="L59" s="41" t="s">
        <v>19</v>
      </c>
    </row>
    <row r="60" spans="2:12" ht="22" x14ac:dyDescent="0.2">
      <c r="B60" s="41">
        <v>54</v>
      </c>
      <c r="C60" s="41" t="s">
        <v>618</v>
      </c>
      <c r="D60" s="41" t="s">
        <v>619</v>
      </c>
      <c r="E60" s="41" t="s">
        <v>64</v>
      </c>
      <c r="F60" s="41" t="s">
        <v>65</v>
      </c>
      <c r="G60" s="41" t="s">
        <v>66</v>
      </c>
      <c r="H60" s="41" t="s">
        <v>67</v>
      </c>
      <c r="I60" s="72" t="str">
        <f xml:space="preserve"> HYPERLINK("#'P(2)'!B4509:J4593", "P(2)")</f>
        <v>P(2)</v>
      </c>
      <c r="J60" s="41" t="s">
        <v>620</v>
      </c>
      <c r="K60" s="41"/>
      <c r="L60" s="41" t="s">
        <v>19</v>
      </c>
    </row>
    <row r="61" spans="2:12" ht="18" x14ac:dyDescent="0.2">
      <c r="B61" s="41">
        <v>55</v>
      </c>
      <c r="C61" s="41" t="s">
        <v>622</v>
      </c>
      <c r="D61" s="41" t="s">
        <v>623</v>
      </c>
      <c r="E61" s="41" t="s">
        <v>64</v>
      </c>
      <c r="F61" s="41" t="s">
        <v>65</v>
      </c>
      <c r="G61" s="41" t="s">
        <v>66</v>
      </c>
      <c r="H61" s="41" t="s">
        <v>67</v>
      </c>
      <c r="I61" s="72" t="str">
        <f xml:space="preserve"> HYPERLINK("#'P(2)'!B4594:J4678", "P(2)")</f>
        <v>P(2)</v>
      </c>
      <c r="J61" s="41" t="s">
        <v>620</v>
      </c>
      <c r="K61" s="41"/>
      <c r="L61" s="41" t="s">
        <v>19</v>
      </c>
    </row>
  </sheetData>
  <mergeCells count="7">
    <mergeCell ref="L5:L6"/>
    <mergeCell ref="F5:H5"/>
    <mergeCell ref="C5:E5"/>
    <mergeCell ref="B5:B6"/>
    <mergeCell ref="I5:I6"/>
    <mergeCell ref="J5:J6"/>
    <mergeCell ref="K5:K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B4678"/>
  <sheetViews>
    <sheetView tabSelected="1" topLeftCell="B4663" workbookViewId="0">
      <selection activeCell="B4594" sqref="B4594:V4678"/>
    </sheetView>
  </sheetViews>
  <sheetFormatPr defaultColWidth="8.83203125" defaultRowHeight="13" x14ac:dyDescent="0.2"/>
  <cols>
    <col min="1" max="1" width="8.83203125" style="44" hidden="1" customWidth="1"/>
    <col min="2" max="2" width="4.58203125" style="44" customWidth="1"/>
    <col min="3" max="4" width="7.58203125" style="44" customWidth="1"/>
    <col min="5" max="5" width="25.58203125" style="44" customWidth="1"/>
    <col min="6" max="6" width="3.75" style="49" customWidth="1"/>
    <col min="7" max="28" width="8.33203125" style="44" customWidth="1"/>
    <col min="29" max="16384" width="8.83203125" style="44"/>
  </cols>
  <sheetData>
    <row r="3" spans="2:22" x14ac:dyDescent="0.2">
      <c r="C3" s="44" t="s">
        <v>1</v>
      </c>
    </row>
    <row r="4" spans="2:22" x14ac:dyDescent="0.2">
      <c r="B4" s="22" t="str">
        <f xml:space="preserve"> HYPERLINK("#'目次'!B7", "[1]")</f>
        <v>[1]</v>
      </c>
      <c r="C4" s="58" t="s">
        <v>12</v>
      </c>
      <c r="D4" s="59"/>
      <c r="E4" s="59"/>
      <c r="F4" s="59"/>
      <c r="G4" s="59"/>
      <c r="H4" s="59"/>
      <c r="I4" s="59"/>
      <c r="J4" s="59"/>
      <c r="K4" s="59"/>
      <c r="L4" s="59"/>
      <c r="M4" s="59"/>
      <c r="N4" s="59"/>
      <c r="O4" s="59"/>
      <c r="P4" s="59"/>
      <c r="Q4" s="59"/>
      <c r="R4" s="59"/>
      <c r="S4" s="59"/>
      <c r="T4" s="59"/>
      <c r="U4" s="59"/>
      <c r="V4" s="59"/>
    </row>
    <row r="7" spans="2:22" x14ac:dyDescent="0.2">
      <c r="C7" s="58" t="s">
        <v>13</v>
      </c>
      <c r="D7" s="59"/>
      <c r="E7" s="59"/>
      <c r="F7" s="59"/>
      <c r="G7" s="59"/>
      <c r="H7" s="59"/>
      <c r="I7" s="59"/>
      <c r="J7" s="59"/>
      <c r="K7" s="59"/>
      <c r="L7" s="59"/>
      <c r="M7" s="59"/>
      <c r="N7" s="59"/>
      <c r="O7" s="59"/>
      <c r="P7" s="59"/>
      <c r="Q7" s="59"/>
      <c r="R7" s="59"/>
      <c r="S7" s="59"/>
      <c r="T7" s="59"/>
      <c r="U7" s="59"/>
      <c r="V7" s="59"/>
    </row>
    <row r="8" spans="2:22" x14ac:dyDescent="0.2">
      <c r="C8" s="60"/>
      <c r="D8" s="61"/>
      <c r="E8" s="61"/>
      <c r="F8" s="61"/>
      <c r="G8" s="20" t="s">
        <v>14</v>
      </c>
      <c r="H8" s="25" t="s">
        <v>15</v>
      </c>
      <c r="I8" s="10" t="s">
        <v>16</v>
      </c>
      <c r="J8" s="26" t="s">
        <v>17</v>
      </c>
    </row>
    <row r="9" spans="2:22" x14ac:dyDescent="0.2">
      <c r="C9" s="62"/>
      <c r="D9" s="63"/>
      <c r="E9" s="63"/>
      <c r="F9" s="63"/>
      <c r="G9" s="23"/>
      <c r="H9" s="31"/>
      <c r="I9" s="12"/>
      <c r="J9" s="28"/>
    </row>
    <row r="10" spans="2:22" x14ac:dyDescent="0.2">
      <c r="C10" s="24"/>
      <c r="D10" s="30"/>
      <c r="E10" s="29" t="s">
        <v>14</v>
      </c>
      <c r="F10" s="50" t="str">
        <f>IF(G10=0,"",IF(G10&lt;=49,"*",""))</f>
        <v/>
      </c>
      <c r="G10" s="27">
        <v>1528</v>
      </c>
      <c r="H10" s="15">
        <v>49.934554973822003</v>
      </c>
      <c r="I10" s="15">
        <v>50.065445026177997</v>
      </c>
      <c r="J10" s="48" t="s">
        <v>61</v>
      </c>
    </row>
    <row r="11" spans="2:22" x14ac:dyDescent="0.2">
      <c r="C11" s="69" t="s">
        <v>18</v>
      </c>
      <c r="D11" s="64" t="s">
        <v>19</v>
      </c>
      <c r="E11" s="5" t="s">
        <v>20</v>
      </c>
      <c r="F11" s="51" t="str">
        <f t="shared" ref="F11:F74" si="0">IF(G11=0,"",IF(G11&lt;=49,"*",""))</f>
        <v/>
      </c>
      <c r="G11" s="6">
        <v>763</v>
      </c>
      <c r="H11" s="13">
        <v>100</v>
      </c>
      <c r="I11" s="14" t="s">
        <v>61</v>
      </c>
      <c r="J11" s="37" t="s">
        <v>61</v>
      </c>
    </row>
    <row r="12" spans="2:22" x14ac:dyDescent="0.2">
      <c r="C12" s="70"/>
      <c r="D12" s="65"/>
      <c r="E12" s="4" t="s">
        <v>21</v>
      </c>
      <c r="F12" s="52" t="str">
        <f t="shared" si="0"/>
        <v/>
      </c>
      <c r="G12" s="7">
        <v>765</v>
      </c>
      <c r="H12" s="17" t="s">
        <v>61</v>
      </c>
      <c r="I12" s="1">
        <v>100</v>
      </c>
      <c r="J12" s="18" t="s">
        <v>61</v>
      </c>
    </row>
    <row r="13" spans="2:22" x14ac:dyDescent="0.2">
      <c r="C13" s="66" t="s">
        <v>22</v>
      </c>
      <c r="D13" s="66" t="s">
        <v>23</v>
      </c>
      <c r="E13" s="5" t="s">
        <v>24</v>
      </c>
      <c r="F13" s="51" t="str">
        <f t="shared" si="0"/>
        <v/>
      </c>
      <c r="G13" s="6">
        <v>302</v>
      </c>
      <c r="H13" s="13">
        <v>50.662251655628999</v>
      </c>
      <c r="I13" s="2">
        <v>49.337748344371001</v>
      </c>
      <c r="J13" s="37" t="s">
        <v>61</v>
      </c>
    </row>
    <row r="14" spans="2:22" x14ac:dyDescent="0.2">
      <c r="C14" s="70"/>
      <c r="D14" s="67"/>
      <c r="E14" s="4" t="s">
        <v>25</v>
      </c>
      <c r="F14" s="52" t="str">
        <f t="shared" si="0"/>
        <v/>
      </c>
      <c r="G14" s="7">
        <v>329</v>
      </c>
      <c r="H14" s="9">
        <v>52.887537993921001</v>
      </c>
      <c r="I14" s="1">
        <v>47.112462006078999</v>
      </c>
      <c r="J14" s="18" t="s">
        <v>61</v>
      </c>
    </row>
    <row r="15" spans="2:22" x14ac:dyDescent="0.2">
      <c r="C15" s="70"/>
      <c r="D15" s="67"/>
      <c r="E15" s="4" t="s">
        <v>26</v>
      </c>
      <c r="F15" s="52" t="str">
        <f t="shared" si="0"/>
        <v/>
      </c>
      <c r="G15" s="7">
        <v>355</v>
      </c>
      <c r="H15" s="9">
        <v>50.704225352112999</v>
      </c>
      <c r="I15" s="1">
        <v>49.295774647887001</v>
      </c>
      <c r="J15" s="18" t="s">
        <v>61</v>
      </c>
    </row>
    <row r="16" spans="2:22" x14ac:dyDescent="0.2">
      <c r="C16" s="70"/>
      <c r="D16" s="67"/>
      <c r="E16" s="4" t="s">
        <v>27</v>
      </c>
      <c r="F16" s="52" t="str">
        <f t="shared" si="0"/>
        <v/>
      </c>
      <c r="G16" s="7">
        <v>254</v>
      </c>
      <c r="H16" s="9">
        <v>47.637795275591003</v>
      </c>
      <c r="I16" s="1">
        <v>52.362204724408997</v>
      </c>
      <c r="J16" s="18" t="s">
        <v>61</v>
      </c>
    </row>
    <row r="17" spans="3:10" x14ac:dyDescent="0.2">
      <c r="C17" s="70"/>
      <c r="D17" s="67"/>
      <c r="E17" s="4" t="s">
        <v>28</v>
      </c>
      <c r="F17" s="52" t="str">
        <f t="shared" si="0"/>
        <v/>
      </c>
      <c r="G17" s="7">
        <v>288</v>
      </c>
      <c r="H17" s="9">
        <v>46.875</v>
      </c>
      <c r="I17" s="1">
        <v>53.125</v>
      </c>
      <c r="J17" s="18" t="s">
        <v>61</v>
      </c>
    </row>
    <row r="18" spans="3:10" x14ac:dyDescent="0.2">
      <c r="C18" s="70"/>
      <c r="D18" s="67"/>
      <c r="E18" s="4" t="s">
        <v>29</v>
      </c>
      <c r="F18" s="52" t="str">
        <f t="shared" si="0"/>
        <v/>
      </c>
      <c r="G18" s="7">
        <v>1226</v>
      </c>
      <c r="H18" s="9">
        <v>49.755301794453999</v>
      </c>
      <c r="I18" s="1">
        <v>50.244698205546001</v>
      </c>
      <c r="J18" s="18" t="s">
        <v>61</v>
      </c>
    </row>
    <row r="19" spans="3:10" x14ac:dyDescent="0.2">
      <c r="C19" s="70"/>
      <c r="D19" s="67"/>
      <c r="E19" s="4" t="s">
        <v>30</v>
      </c>
      <c r="F19" s="52" t="str">
        <f t="shared" si="0"/>
        <v/>
      </c>
      <c r="G19" s="7">
        <v>542</v>
      </c>
      <c r="H19" s="9">
        <v>47.232472324722998</v>
      </c>
      <c r="I19" s="1">
        <v>52.767527675277002</v>
      </c>
      <c r="J19" s="18" t="s">
        <v>61</v>
      </c>
    </row>
    <row r="20" spans="3:10" x14ac:dyDescent="0.2">
      <c r="C20" s="70"/>
      <c r="D20" s="66" t="s">
        <v>20</v>
      </c>
      <c r="E20" s="5" t="s">
        <v>24</v>
      </c>
      <c r="F20" s="51" t="str">
        <f t="shared" si="0"/>
        <v/>
      </c>
      <c r="G20" s="6">
        <v>153</v>
      </c>
      <c r="H20" s="13">
        <v>100</v>
      </c>
      <c r="I20" s="14" t="s">
        <v>61</v>
      </c>
      <c r="J20" s="37" t="s">
        <v>61</v>
      </c>
    </row>
    <row r="21" spans="3:10" x14ac:dyDescent="0.2">
      <c r="C21" s="70"/>
      <c r="D21" s="67"/>
      <c r="E21" s="4" t="s">
        <v>25</v>
      </c>
      <c r="F21" s="52" t="str">
        <f t="shared" si="0"/>
        <v/>
      </c>
      <c r="G21" s="7">
        <v>174</v>
      </c>
      <c r="H21" s="9">
        <v>100</v>
      </c>
      <c r="I21" s="3" t="s">
        <v>61</v>
      </c>
      <c r="J21" s="18" t="s">
        <v>61</v>
      </c>
    </row>
    <row r="22" spans="3:10" x14ac:dyDescent="0.2">
      <c r="C22" s="70"/>
      <c r="D22" s="67"/>
      <c r="E22" s="4" t="s">
        <v>26</v>
      </c>
      <c r="F22" s="52" t="str">
        <f t="shared" si="0"/>
        <v/>
      </c>
      <c r="G22" s="7">
        <v>180</v>
      </c>
      <c r="H22" s="9">
        <v>100</v>
      </c>
      <c r="I22" s="3" t="s">
        <v>61</v>
      </c>
      <c r="J22" s="18" t="s">
        <v>61</v>
      </c>
    </row>
    <row r="23" spans="3:10" x14ac:dyDescent="0.2">
      <c r="C23" s="70"/>
      <c r="D23" s="67"/>
      <c r="E23" s="4" t="s">
        <v>27</v>
      </c>
      <c r="F23" s="52" t="str">
        <f t="shared" si="0"/>
        <v/>
      </c>
      <c r="G23" s="7">
        <v>121</v>
      </c>
      <c r="H23" s="9">
        <v>100</v>
      </c>
      <c r="I23" s="3" t="s">
        <v>61</v>
      </c>
      <c r="J23" s="18" t="s">
        <v>61</v>
      </c>
    </row>
    <row r="24" spans="3:10" x14ac:dyDescent="0.2">
      <c r="C24" s="70"/>
      <c r="D24" s="67"/>
      <c r="E24" s="4" t="s">
        <v>28</v>
      </c>
      <c r="F24" s="52" t="str">
        <f t="shared" si="0"/>
        <v/>
      </c>
      <c r="G24" s="7">
        <v>135</v>
      </c>
      <c r="H24" s="9">
        <v>100</v>
      </c>
      <c r="I24" s="3" t="s">
        <v>61</v>
      </c>
      <c r="J24" s="18" t="s">
        <v>61</v>
      </c>
    </row>
    <row r="25" spans="3:10" x14ac:dyDescent="0.2">
      <c r="C25" s="70"/>
      <c r="D25" s="67"/>
      <c r="E25" s="4" t="s">
        <v>29</v>
      </c>
      <c r="F25" s="52" t="str">
        <f t="shared" si="0"/>
        <v/>
      </c>
      <c r="G25" s="7">
        <v>610</v>
      </c>
      <c r="H25" s="9">
        <v>100</v>
      </c>
      <c r="I25" s="3" t="s">
        <v>61</v>
      </c>
      <c r="J25" s="18" t="s">
        <v>61</v>
      </c>
    </row>
    <row r="26" spans="3:10" x14ac:dyDescent="0.2">
      <c r="C26" s="70"/>
      <c r="D26" s="67"/>
      <c r="E26" s="4" t="s">
        <v>30</v>
      </c>
      <c r="F26" s="52" t="str">
        <f t="shared" si="0"/>
        <v/>
      </c>
      <c r="G26" s="7">
        <v>256</v>
      </c>
      <c r="H26" s="9">
        <v>100</v>
      </c>
      <c r="I26" s="3" t="s">
        <v>61</v>
      </c>
      <c r="J26" s="18" t="s">
        <v>61</v>
      </c>
    </row>
    <row r="27" spans="3:10" x14ac:dyDescent="0.2">
      <c r="C27" s="70"/>
      <c r="D27" s="66" t="s">
        <v>21</v>
      </c>
      <c r="E27" s="5" t="s">
        <v>24</v>
      </c>
      <c r="F27" s="51" t="str">
        <f t="shared" si="0"/>
        <v/>
      </c>
      <c r="G27" s="6">
        <v>149</v>
      </c>
      <c r="H27" s="35" t="s">
        <v>61</v>
      </c>
      <c r="I27" s="2">
        <v>100</v>
      </c>
      <c r="J27" s="37" t="s">
        <v>61</v>
      </c>
    </row>
    <row r="28" spans="3:10" x14ac:dyDescent="0.2">
      <c r="C28" s="70"/>
      <c r="D28" s="67"/>
      <c r="E28" s="4" t="s">
        <v>25</v>
      </c>
      <c r="F28" s="52" t="str">
        <f t="shared" si="0"/>
        <v/>
      </c>
      <c r="G28" s="7">
        <v>155</v>
      </c>
      <c r="H28" s="17" t="s">
        <v>61</v>
      </c>
      <c r="I28" s="1">
        <v>100</v>
      </c>
      <c r="J28" s="18" t="s">
        <v>61</v>
      </c>
    </row>
    <row r="29" spans="3:10" x14ac:dyDescent="0.2">
      <c r="C29" s="70"/>
      <c r="D29" s="67"/>
      <c r="E29" s="4" t="s">
        <v>26</v>
      </c>
      <c r="F29" s="52" t="str">
        <f t="shared" si="0"/>
        <v/>
      </c>
      <c r="G29" s="7">
        <v>175</v>
      </c>
      <c r="H29" s="17" t="s">
        <v>61</v>
      </c>
      <c r="I29" s="1">
        <v>100</v>
      </c>
      <c r="J29" s="18" t="s">
        <v>61</v>
      </c>
    </row>
    <row r="30" spans="3:10" x14ac:dyDescent="0.2">
      <c r="C30" s="70"/>
      <c r="D30" s="67"/>
      <c r="E30" s="4" t="s">
        <v>27</v>
      </c>
      <c r="F30" s="52" t="str">
        <f t="shared" si="0"/>
        <v/>
      </c>
      <c r="G30" s="7">
        <v>133</v>
      </c>
      <c r="H30" s="17" t="s">
        <v>61</v>
      </c>
      <c r="I30" s="1">
        <v>100</v>
      </c>
      <c r="J30" s="18" t="s">
        <v>61</v>
      </c>
    </row>
    <row r="31" spans="3:10" x14ac:dyDescent="0.2">
      <c r="C31" s="70"/>
      <c r="D31" s="67"/>
      <c r="E31" s="4" t="s">
        <v>28</v>
      </c>
      <c r="F31" s="52" t="str">
        <f t="shared" si="0"/>
        <v/>
      </c>
      <c r="G31" s="7">
        <v>153</v>
      </c>
      <c r="H31" s="17" t="s">
        <v>61</v>
      </c>
      <c r="I31" s="1">
        <v>100</v>
      </c>
      <c r="J31" s="18" t="s">
        <v>61</v>
      </c>
    </row>
    <row r="32" spans="3:10" x14ac:dyDescent="0.2">
      <c r="C32" s="70"/>
      <c r="D32" s="67"/>
      <c r="E32" s="4" t="s">
        <v>29</v>
      </c>
      <c r="F32" s="52" t="str">
        <f t="shared" si="0"/>
        <v/>
      </c>
      <c r="G32" s="7">
        <v>616</v>
      </c>
      <c r="H32" s="17" t="s">
        <v>61</v>
      </c>
      <c r="I32" s="1">
        <v>100</v>
      </c>
      <c r="J32" s="18" t="s">
        <v>61</v>
      </c>
    </row>
    <row r="33" spans="3:10" x14ac:dyDescent="0.2">
      <c r="C33" s="70"/>
      <c r="D33" s="67"/>
      <c r="E33" s="4" t="s">
        <v>30</v>
      </c>
      <c r="F33" s="52" t="str">
        <f t="shared" si="0"/>
        <v/>
      </c>
      <c r="G33" s="7">
        <v>286</v>
      </c>
      <c r="H33" s="17" t="s">
        <v>61</v>
      </c>
      <c r="I33" s="1">
        <v>100</v>
      </c>
      <c r="J33" s="18" t="s">
        <v>61</v>
      </c>
    </row>
    <row r="34" spans="3:10" x14ac:dyDescent="0.2">
      <c r="C34" s="66" t="s">
        <v>31</v>
      </c>
      <c r="D34" s="66" t="s">
        <v>23</v>
      </c>
      <c r="E34" s="5" t="s">
        <v>32</v>
      </c>
      <c r="F34" s="51" t="str">
        <f t="shared" si="0"/>
        <v/>
      </c>
      <c r="G34" s="6">
        <v>72</v>
      </c>
      <c r="H34" s="13">
        <v>52.777777777777999</v>
      </c>
      <c r="I34" s="2">
        <v>47.222222222222001</v>
      </c>
      <c r="J34" s="37" t="s">
        <v>61</v>
      </c>
    </row>
    <row r="35" spans="3:10" ht="26" x14ac:dyDescent="0.2">
      <c r="C35" s="70"/>
      <c r="D35" s="67"/>
      <c r="E35" s="4" t="s">
        <v>33</v>
      </c>
      <c r="F35" s="52" t="str">
        <f t="shared" si="0"/>
        <v/>
      </c>
      <c r="G35" s="7">
        <v>1007</v>
      </c>
      <c r="H35" s="9">
        <v>56.206554121152003</v>
      </c>
      <c r="I35" s="1">
        <v>43.793445878847997</v>
      </c>
      <c r="J35" s="18" t="s">
        <v>61</v>
      </c>
    </row>
    <row r="36" spans="3:10" ht="39" x14ac:dyDescent="0.2">
      <c r="C36" s="70"/>
      <c r="D36" s="67"/>
      <c r="E36" s="4" t="s">
        <v>34</v>
      </c>
      <c r="F36" s="52" t="str">
        <f t="shared" si="0"/>
        <v>*</v>
      </c>
      <c r="G36" s="7">
        <v>15</v>
      </c>
      <c r="H36" s="9">
        <v>46.666666666666998</v>
      </c>
      <c r="I36" s="1">
        <v>53.333333333333002</v>
      </c>
      <c r="J36" s="18" t="s">
        <v>61</v>
      </c>
    </row>
    <row r="37" spans="3:10" ht="39" x14ac:dyDescent="0.2">
      <c r="C37" s="70"/>
      <c r="D37" s="67"/>
      <c r="E37" s="4" t="s">
        <v>35</v>
      </c>
      <c r="F37" s="52" t="str">
        <f t="shared" si="0"/>
        <v/>
      </c>
      <c r="G37" s="7">
        <v>197</v>
      </c>
      <c r="H37" s="9">
        <v>39.593908629441998</v>
      </c>
      <c r="I37" s="1">
        <v>60.406091370558002</v>
      </c>
      <c r="J37" s="18" t="s">
        <v>61</v>
      </c>
    </row>
    <row r="38" spans="3:10" ht="26" x14ac:dyDescent="0.2">
      <c r="C38" s="70"/>
      <c r="D38" s="67"/>
      <c r="E38" s="4" t="s">
        <v>36</v>
      </c>
      <c r="F38" s="52" t="str">
        <f t="shared" si="0"/>
        <v/>
      </c>
      <c r="G38" s="7">
        <v>205</v>
      </c>
      <c r="H38" s="9">
        <v>28.292682926828999</v>
      </c>
      <c r="I38" s="1">
        <v>71.707317073170998</v>
      </c>
      <c r="J38" s="18" t="s">
        <v>61</v>
      </c>
    </row>
    <row r="39" spans="3:10" x14ac:dyDescent="0.2">
      <c r="C39" s="70"/>
      <c r="D39" s="67"/>
      <c r="E39" s="4" t="s">
        <v>37</v>
      </c>
      <c r="F39" s="52" t="str">
        <f t="shared" si="0"/>
        <v>*</v>
      </c>
      <c r="G39" s="7">
        <v>32</v>
      </c>
      <c r="H39" s="9">
        <v>50</v>
      </c>
      <c r="I39" s="1">
        <v>50</v>
      </c>
      <c r="J39" s="18" t="s">
        <v>61</v>
      </c>
    </row>
    <row r="40" spans="3:10" x14ac:dyDescent="0.2">
      <c r="C40" s="70"/>
      <c r="D40" s="66" t="s">
        <v>20</v>
      </c>
      <c r="E40" s="5" t="s">
        <v>32</v>
      </c>
      <c r="F40" s="51" t="str">
        <f t="shared" si="0"/>
        <v>*</v>
      </c>
      <c r="G40" s="6">
        <v>38</v>
      </c>
      <c r="H40" s="13">
        <v>100</v>
      </c>
      <c r="I40" s="14" t="s">
        <v>61</v>
      </c>
      <c r="J40" s="37" t="s">
        <v>61</v>
      </c>
    </row>
    <row r="41" spans="3:10" ht="26" x14ac:dyDescent="0.2">
      <c r="C41" s="70"/>
      <c r="D41" s="67"/>
      <c r="E41" s="4" t="s">
        <v>33</v>
      </c>
      <c r="F41" s="52" t="str">
        <f t="shared" si="0"/>
        <v/>
      </c>
      <c r="G41" s="7">
        <v>566</v>
      </c>
      <c r="H41" s="9">
        <v>100</v>
      </c>
      <c r="I41" s="3" t="s">
        <v>61</v>
      </c>
      <c r="J41" s="18" t="s">
        <v>61</v>
      </c>
    </row>
    <row r="42" spans="3:10" ht="39" x14ac:dyDescent="0.2">
      <c r="C42" s="70"/>
      <c r="D42" s="67"/>
      <c r="E42" s="4" t="s">
        <v>34</v>
      </c>
      <c r="F42" s="52" t="str">
        <f t="shared" si="0"/>
        <v>*</v>
      </c>
      <c r="G42" s="7">
        <v>7</v>
      </c>
      <c r="H42" s="9">
        <v>100</v>
      </c>
      <c r="I42" s="3" t="s">
        <v>61</v>
      </c>
      <c r="J42" s="18" t="s">
        <v>61</v>
      </c>
    </row>
    <row r="43" spans="3:10" ht="39" x14ac:dyDescent="0.2">
      <c r="C43" s="70"/>
      <c r="D43" s="67"/>
      <c r="E43" s="4" t="s">
        <v>35</v>
      </c>
      <c r="F43" s="52" t="str">
        <f t="shared" si="0"/>
        <v/>
      </c>
      <c r="G43" s="7">
        <v>78</v>
      </c>
      <c r="H43" s="9">
        <v>100</v>
      </c>
      <c r="I43" s="3" t="s">
        <v>61</v>
      </c>
      <c r="J43" s="18" t="s">
        <v>61</v>
      </c>
    </row>
    <row r="44" spans="3:10" ht="26" x14ac:dyDescent="0.2">
      <c r="C44" s="70"/>
      <c r="D44" s="67"/>
      <c r="E44" s="4" t="s">
        <v>36</v>
      </c>
      <c r="F44" s="52" t="str">
        <f t="shared" si="0"/>
        <v/>
      </c>
      <c r="G44" s="7">
        <v>58</v>
      </c>
      <c r="H44" s="9">
        <v>100</v>
      </c>
      <c r="I44" s="3" t="s">
        <v>61</v>
      </c>
      <c r="J44" s="18" t="s">
        <v>61</v>
      </c>
    </row>
    <row r="45" spans="3:10" x14ac:dyDescent="0.2">
      <c r="C45" s="70"/>
      <c r="D45" s="67"/>
      <c r="E45" s="4" t="s">
        <v>37</v>
      </c>
      <c r="F45" s="52" t="str">
        <f t="shared" si="0"/>
        <v>*</v>
      </c>
      <c r="G45" s="7">
        <v>16</v>
      </c>
      <c r="H45" s="9">
        <v>100</v>
      </c>
      <c r="I45" s="3" t="s">
        <v>61</v>
      </c>
      <c r="J45" s="18" t="s">
        <v>61</v>
      </c>
    </row>
    <row r="46" spans="3:10" x14ac:dyDescent="0.2">
      <c r="C46" s="70"/>
      <c r="D46" s="66" t="s">
        <v>21</v>
      </c>
      <c r="E46" s="5" t="s">
        <v>32</v>
      </c>
      <c r="F46" s="51" t="str">
        <f t="shared" si="0"/>
        <v>*</v>
      </c>
      <c r="G46" s="6">
        <v>34</v>
      </c>
      <c r="H46" s="35" t="s">
        <v>61</v>
      </c>
      <c r="I46" s="2">
        <v>100</v>
      </c>
      <c r="J46" s="37" t="s">
        <v>61</v>
      </c>
    </row>
    <row r="47" spans="3:10" ht="26" x14ac:dyDescent="0.2">
      <c r="C47" s="70"/>
      <c r="D47" s="67"/>
      <c r="E47" s="4" t="s">
        <v>33</v>
      </c>
      <c r="F47" s="52" t="str">
        <f t="shared" si="0"/>
        <v/>
      </c>
      <c r="G47" s="7">
        <v>441</v>
      </c>
      <c r="H47" s="17" t="s">
        <v>61</v>
      </c>
      <c r="I47" s="1">
        <v>100</v>
      </c>
      <c r="J47" s="18" t="s">
        <v>61</v>
      </c>
    </row>
    <row r="48" spans="3:10" ht="39" x14ac:dyDescent="0.2">
      <c r="C48" s="70"/>
      <c r="D48" s="67"/>
      <c r="E48" s="4" t="s">
        <v>34</v>
      </c>
      <c r="F48" s="52" t="str">
        <f t="shared" si="0"/>
        <v>*</v>
      </c>
      <c r="G48" s="7">
        <v>8</v>
      </c>
      <c r="H48" s="17" t="s">
        <v>61</v>
      </c>
      <c r="I48" s="1">
        <v>100</v>
      </c>
      <c r="J48" s="18" t="s">
        <v>61</v>
      </c>
    </row>
    <row r="49" spans="3:10" ht="39" x14ac:dyDescent="0.2">
      <c r="C49" s="70"/>
      <c r="D49" s="67"/>
      <c r="E49" s="4" t="s">
        <v>35</v>
      </c>
      <c r="F49" s="52" t="str">
        <f t="shared" si="0"/>
        <v/>
      </c>
      <c r="G49" s="7">
        <v>119</v>
      </c>
      <c r="H49" s="17" t="s">
        <v>61</v>
      </c>
      <c r="I49" s="1">
        <v>100</v>
      </c>
      <c r="J49" s="18" t="s">
        <v>61</v>
      </c>
    </row>
    <row r="50" spans="3:10" ht="26" x14ac:dyDescent="0.2">
      <c r="C50" s="70"/>
      <c r="D50" s="67"/>
      <c r="E50" s="4" t="s">
        <v>36</v>
      </c>
      <c r="F50" s="52" t="str">
        <f t="shared" si="0"/>
        <v/>
      </c>
      <c r="G50" s="7">
        <v>147</v>
      </c>
      <c r="H50" s="17" t="s">
        <v>61</v>
      </c>
      <c r="I50" s="1">
        <v>100</v>
      </c>
      <c r="J50" s="18" t="s">
        <v>61</v>
      </c>
    </row>
    <row r="51" spans="3:10" x14ac:dyDescent="0.2">
      <c r="C51" s="70"/>
      <c r="D51" s="67"/>
      <c r="E51" s="4" t="s">
        <v>37</v>
      </c>
      <c r="F51" s="52" t="str">
        <f t="shared" si="0"/>
        <v>*</v>
      </c>
      <c r="G51" s="7">
        <v>16</v>
      </c>
      <c r="H51" s="17" t="s">
        <v>61</v>
      </c>
      <c r="I51" s="1">
        <v>100</v>
      </c>
      <c r="J51" s="18" t="s">
        <v>61</v>
      </c>
    </row>
    <row r="52" spans="3:10" x14ac:dyDescent="0.2">
      <c r="C52" s="66" t="s">
        <v>38</v>
      </c>
      <c r="D52" s="66" t="s">
        <v>23</v>
      </c>
      <c r="E52" s="5" t="s">
        <v>39</v>
      </c>
      <c r="F52" s="51" t="str">
        <f t="shared" si="0"/>
        <v/>
      </c>
      <c r="G52" s="6">
        <v>458</v>
      </c>
      <c r="H52" s="13">
        <v>38.209606986899999</v>
      </c>
      <c r="I52" s="2">
        <v>61.790393013100001</v>
      </c>
      <c r="J52" s="37" t="s">
        <v>61</v>
      </c>
    </row>
    <row r="53" spans="3:10" x14ac:dyDescent="0.2">
      <c r="C53" s="70"/>
      <c r="D53" s="67"/>
      <c r="E53" s="4" t="s">
        <v>40</v>
      </c>
      <c r="F53" s="52" t="str">
        <f t="shared" si="0"/>
        <v/>
      </c>
      <c r="G53" s="7">
        <v>973</v>
      </c>
      <c r="H53" s="9">
        <v>55.292908530319004</v>
      </c>
      <c r="I53" s="1">
        <v>44.707091469680996</v>
      </c>
      <c r="J53" s="18" t="s">
        <v>61</v>
      </c>
    </row>
    <row r="54" spans="3:10" x14ac:dyDescent="0.2">
      <c r="C54" s="70"/>
      <c r="D54" s="67"/>
      <c r="E54" s="4" t="s">
        <v>41</v>
      </c>
      <c r="F54" s="52" t="str">
        <f t="shared" si="0"/>
        <v/>
      </c>
      <c r="G54" s="7">
        <v>0</v>
      </c>
      <c r="H54" s="17" t="s">
        <v>61</v>
      </c>
      <c r="I54" s="3" t="s">
        <v>61</v>
      </c>
      <c r="J54" s="18" t="s">
        <v>61</v>
      </c>
    </row>
    <row r="55" spans="3:10" x14ac:dyDescent="0.2">
      <c r="C55" s="70"/>
      <c r="D55" s="67"/>
      <c r="E55" s="4" t="s">
        <v>42</v>
      </c>
      <c r="F55" s="52" t="str">
        <f t="shared" si="0"/>
        <v>*</v>
      </c>
      <c r="G55" s="7">
        <v>34</v>
      </c>
      <c r="H55" s="9">
        <v>58.823529411765001</v>
      </c>
      <c r="I55" s="1">
        <v>41.176470588234999</v>
      </c>
      <c r="J55" s="18" t="s">
        <v>61</v>
      </c>
    </row>
    <row r="56" spans="3:10" x14ac:dyDescent="0.2">
      <c r="C56" s="70"/>
      <c r="D56" s="67"/>
      <c r="E56" s="4" t="s">
        <v>43</v>
      </c>
      <c r="F56" s="52" t="str">
        <f t="shared" si="0"/>
        <v>*</v>
      </c>
      <c r="G56" s="7">
        <v>10</v>
      </c>
      <c r="H56" s="9">
        <v>50</v>
      </c>
      <c r="I56" s="1">
        <v>50</v>
      </c>
      <c r="J56" s="18" t="s">
        <v>61</v>
      </c>
    </row>
    <row r="57" spans="3:10" x14ac:dyDescent="0.2">
      <c r="C57" s="70"/>
      <c r="D57" s="67"/>
      <c r="E57" s="4" t="s">
        <v>44</v>
      </c>
      <c r="F57" s="52" t="str">
        <f t="shared" si="0"/>
        <v>*</v>
      </c>
      <c r="G57" s="7">
        <v>31</v>
      </c>
      <c r="H57" s="9">
        <v>45.161290322581003</v>
      </c>
      <c r="I57" s="1">
        <v>54.838709677418997</v>
      </c>
      <c r="J57" s="18" t="s">
        <v>61</v>
      </c>
    </row>
    <row r="58" spans="3:10" x14ac:dyDescent="0.2">
      <c r="C58" s="70"/>
      <c r="D58" s="67"/>
      <c r="E58" s="4" t="s">
        <v>37</v>
      </c>
      <c r="F58" s="52" t="str">
        <f t="shared" si="0"/>
        <v>*</v>
      </c>
      <c r="G58" s="7">
        <v>22</v>
      </c>
      <c r="H58" s="9">
        <v>50</v>
      </c>
      <c r="I58" s="1">
        <v>50</v>
      </c>
      <c r="J58" s="18" t="s">
        <v>61</v>
      </c>
    </row>
    <row r="59" spans="3:10" x14ac:dyDescent="0.2">
      <c r="C59" s="70"/>
      <c r="D59" s="66" t="s">
        <v>20</v>
      </c>
      <c r="E59" s="5" t="s">
        <v>39</v>
      </c>
      <c r="F59" s="51" t="str">
        <f t="shared" si="0"/>
        <v/>
      </c>
      <c r="G59" s="6">
        <v>175</v>
      </c>
      <c r="H59" s="13">
        <v>100</v>
      </c>
      <c r="I59" s="14" t="s">
        <v>61</v>
      </c>
      <c r="J59" s="37" t="s">
        <v>61</v>
      </c>
    </row>
    <row r="60" spans="3:10" x14ac:dyDescent="0.2">
      <c r="C60" s="70"/>
      <c r="D60" s="67"/>
      <c r="E60" s="4" t="s">
        <v>40</v>
      </c>
      <c r="F60" s="52" t="str">
        <f t="shared" si="0"/>
        <v/>
      </c>
      <c r="G60" s="7">
        <v>538</v>
      </c>
      <c r="H60" s="9">
        <v>100</v>
      </c>
      <c r="I60" s="3" t="s">
        <v>61</v>
      </c>
      <c r="J60" s="18" t="s">
        <v>61</v>
      </c>
    </row>
    <row r="61" spans="3:10" x14ac:dyDescent="0.2">
      <c r="C61" s="70"/>
      <c r="D61" s="67"/>
      <c r="E61" s="4" t="s">
        <v>41</v>
      </c>
      <c r="F61" s="52" t="str">
        <f t="shared" si="0"/>
        <v/>
      </c>
      <c r="G61" s="7">
        <v>0</v>
      </c>
      <c r="H61" s="17" t="s">
        <v>61</v>
      </c>
      <c r="I61" s="3" t="s">
        <v>61</v>
      </c>
      <c r="J61" s="18" t="s">
        <v>61</v>
      </c>
    </row>
    <row r="62" spans="3:10" x14ac:dyDescent="0.2">
      <c r="C62" s="70"/>
      <c r="D62" s="67"/>
      <c r="E62" s="4" t="s">
        <v>42</v>
      </c>
      <c r="F62" s="52" t="str">
        <f t="shared" si="0"/>
        <v>*</v>
      </c>
      <c r="G62" s="7">
        <v>20</v>
      </c>
      <c r="H62" s="9">
        <v>100</v>
      </c>
      <c r="I62" s="3" t="s">
        <v>61</v>
      </c>
      <c r="J62" s="18" t="s">
        <v>61</v>
      </c>
    </row>
    <row r="63" spans="3:10" x14ac:dyDescent="0.2">
      <c r="C63" s="70"/>
      <c r="D63" s="67"/>
      <c r="E63" s="4" t="s">
        <v>43</v>
      </c>
      <c r="F63" s="52" t="str">
        <f t="shared" si="0"/>
        <v>*</v>
      </c>
      <c r="G63" s="7">
        <v>5</v>
      </c>
      <c r="H63" s="9">
        <v>100</v>
      </c>
      <c r="I63" s="3" t="s">
        <v>61</v>
      </c>
      <c r="J63" s="18" t="s">
        <v>61</v>
      </c>
    </row>
    <row r="64" spans="3:10" x14ac:dyDescent="0.2">
      <c r="C64" s="70"/>
      <c r="D64" s="67"/>
      <c r="E64" s="4" t="s">
        <v>44</v>
      </c>
      <c r="F64" s="52" t="str">
        <f t="shared" si="0"/>
        <v>*</v>
      </c>
      <c r="G64" s="7">
        <v>14</v>
      </c>
      <c r="H64" s="9">
        <v>100</v>
      </c>
      <c r="I64" s="3" t="s">
        <v>61</v>
      </c>
      <c r="J64" s="18" t="s">
        <v>61</v>
      </c>
    </row>
    <row r="65" spans="3:10" x14ac:dyDescent="0.2">
      <c r="C65" s="70"/>
      <c r="D65" s="67"/>
      <c r="E65" s="4" t="s">
        <v>37</v>
      </c>
      <c r="F65" s="52" t="str">
        <f t="shared" si="0"/>
        <v>*</v>
      </c>
      <c r="G65" s="7">
        <v>11</v>
      </c>
      <c r="H65" s="9">
        <v>100</v>
      </c>
      <c r="I65" s="3" t="s">
        <v>61</v>
      </c>
      <c r="J65" s="18" t="s">
        <v>61</v>
      </c>
    </row>
    <row r="66" spans="3:10" x14ac:dyDescent="0.2">
      <c r="C66" s="70"/>
      <c r="D66" s="66" t="s">
        <v>21</v>
      </c>
      <c r="E66" s="5" t="s">
        <v>39</v>
      </c>
      <c r="F66" s="51" t="str">
        <f t="shared" si="0"/>
        <v/>
      </c>
      <c r="G66" s="6">
        <v>283</v>
      </c>
      <c r="H66" s="35" t="s">
        <v>61</v>
      </c>
      <c r="I66" s="2">
        <v>100</v>
      </c>
      <c r="J66" s="37" t="s">
        <v>61</v>
      </c>
    </row>
    <row r="67" spans="3:10" x14ac:dyDescent="0.2">
      <c r="C67" s="70"/>
      <c r="D67" s="67"/>
      <c r="E67" s="4" t="s">
        <v>40</v>
      </c>
      <c r="F67" s="52" t="str">
        <f t="shared" si="0"/>
        <v/>
      </c>
      <c r="G67" s="7">
        <v>435</v>
      </c>
      <c r="H67" s="17" t="s">
        <v>61</v>
      </c>
      <c r="I67" s="1">
        <v>100</v>
      </c>
      <c r="J67" s="18" t="s">
        <v>61</v>
      </c>
    </row>
    <row r="68" spans="3:10" x14ac:dyDescent="0.2">
      <c r="C68" s="70"/>
      <c r="D68" s="67"/>
      <c r="E68" s="4" t="s">
        <v>41</v>
      </c>
      <c r="F68" s="52" t="str">
        <f t="shared" si="0"/>
        <v/>
      </c>
      <c r="G68" s="7">
        <v>0</v>
      </c>
      <c r="H68" s="17" t="s">
        <v>61</v>
      </c>
      <c r="I68" s="3" t="s">
        <v>61</v>
      </c>
      <c r="J68" s="18" t="s">
        <v>61</v>
      </c>
    </row>
    <row r="69" spans="3:10" x14ac:dyDescent="0.2">
      <c r="C69" s="70"/>
      <c r="D69" s="67"/>
      <c r="E69" s="4" t="s">
        <v>42</v>
      </c>
      <c r="F69" s="52" t="str">
        <f t="shared" si="0"/>
        <v>*</v>
      </c>
      <c r="G69" s="7">
        <v>14</v>
      </c>
      <c r="H69" s="17" t="s">
        <v>61</v>
      </c>
      <c r="I69" s="1">
        <v>100</v>
      </c>
      <c r="J69" s="18" t="s">
        <v>61</v>
      </c>
    </row>
    <row r="70" spans="3:10" x14ac:dyDescent="0.2">
      <c r="C70" s="70"/>
      <c r="D70" s="67"/>
      <c r="E70" s="4" t="s">
        <v>43</v>
      </c>
      <c r="F70" s="52" t="str">
        <f t="shared" si="0"/>
        <v>*</v>
      </c>
      <c r="G70" s="7">
        <v>5</v>
      </c>
      <c r="H70" s="17" t="s">
        <v>61</v>
      </c>
      <c r="I70" s="1">
        <v>100</v>
      </c>
      <c r="J70" s="18" t="s">
        <v>61</v>
      </c>
    </row>
    <row r="71" spans="3:10" x14ac:dyDescent="0.2">
      <c r="C71" s="70"/>
      <c r="D71" s="67"/>
      <c r="E71" s="4" t="s">
        <v>44</v>
      </c>
      <c r="F71" s="52" t="str">
        <f t="shared" si="0"/>
        <v>*</v>
      </c>
      <c r="G71" s="7">
        <v>17</v>
      </c>
      <c r="H71" s="17" t="s">
        <v>61</v>
      </c>
      <c r="I71" s="1">
        <v>100</v>
      </c>
      <c r="J71" s="18" t="s">
        <v>61</v>
      </c>
    </row>
    <row r="72" spans="3:10" x14ac:dyDescent="0.2">
      <c r="C72" s="70"/>
      <c r="D72" s="67"/>
      <c r="E72" s="4" t="s">
        <v>37</v>
      </c>
      <c r="F72" s="52" t="str">
        <f t="shared" si="0"/>
        <v>*</v>
      </c>
      <c r="G72" s="7">
        <v>11</v>
      </c>
      <c r="H72" s="17" t="s">
        <v>61</v>
      </c>
      <c r="I72" s="1">
        <v>100</v>
      </c>
      <c r="J72" s="18" t="s">
        <v>61</v>
      </c>
    </row>
    <row r="73" spans="3:10" x14ac:dyDescent="0.2">
      <c r="C73" s="66" t="s">
        <v>45</v>
      </c>
      <c r="D73" s="64" t="s">
        <v>19</v>
      </c>
      <c r="E73" s="5" t="s">
        <v>46</v>
      </c>
      <c r="F73" s="51" t="str">
        <f t="shared" si="0"/>
        <v/>
      </c>
      <c r="G73" s="6">
        <v>770</v>
      </c>
      <c r="H73" s="13">
        <v>53.766233766234002</v>
      </c>
      <c r="I73" s="2">
        <v>46.233766233765998</v>
      </c>
      <c r="J73" s="37" t="s">
        <v>61</v>
      </c>
    </row>
    <row r="74" spans="3:10" ht="26" x14ac:dyDescent="0.2">
      <c r="C74" s="70"/>
      <c r="D74" s="65"/>
      <c r="E74" s="4" t="s">
        <v>47</v>
      </c>
      <c r="F74" s="52" t="str">
        <f t="shared" si="0"/>
        <v/>
      </c>
      <c r="G74" s="7">
        <v>335</v>
      </c>
      <c r="H74" s="9">
        <v>48.059701492537002</v>
      </c>
      <c r="I74" s="1">
        <v>51.940298507462998</v>
      </c>
      <c r="J74" s="18" t="s">
        <v>61</v>
      </c>
    </row>
    <row r="75" spans="3:10" x14ac:dyDescent="0.2">
      <c r="C75" s="70"/>
      <c r="D75" s="65"/>
      <c r="E75" s="4" t="s">
        <v>48</v>
      </c>
      <c r="F75" s="52" t="str">
        <f t="shared" ref="F75:F87" si="1">IF(G75=0,"",IF(G75&lt;=49,"*",""))</f>
        <v>*</v>
      </c>
      <c r="G75" s="7">
        <v>34</v>
      </c>
      <c r="H75" s="9">
        <v>52.941176470587997</v>
      </c>
      <c r="I75" s="1">
        <v>47.058823529412003</v>
      </c>
      <c r="J75" s="18" t="s">
        <v>61</v>
      </c>
    </row>
    <row r="76" spans="3:10" ht="39" x14ac:dyDescent="0.2">
      <c r="C76" s="70"/>
      <c r="D76" s="65"/>
      <c r="E76" s="4" t="s">
        <v>49</v>
      </c>
      <c r="F76" s="52" t="str">
        <f t="shared" si="1"/>
        <v/>
      </c>
      <c r="G76" s="7">
        <v>318</v>
      </c>
      <c r="H76" s="9">
        <v>42.767295597484001</v>
      </c>
      <c r="I76" s="1">
        <v>57.232704402515999</v>
      </c>
      <c r="J76" s="18" t="s">
        <v>61</v>
      </c>
    </row>
    <row r="77" spans="3:10" x14ac:dyDescent="0.2">
      <c r="C77" s="70"/>
      <c r="D77" s="65"/>
      <c r="E77" s="4" t="s">
        <v>50</v>
      </c>
      <c r="F77" s="52" t="str">
        <f t="shared" si="1"/>
        <v>*</v>
      </c>
      <c r="G77" s="7">
        <v>18</v>
      </c>
      <c r="H77" s="9">
        <v>38.888888888888999</v>
      </c>
      <c r="I77" s="1">
        <v>61.111111111111001</v>
      </c>
      <c r="J77" s="18" t="s">
        <v>61</v>
      </c>
    </row>
    <row r="78" spans="3:10" x14ac:dyDescent="0.2">
      <c r="C78" s="70"/>
      <c r="D78" s="65"/>
      <c r="E78" s="4" t="s">
        <v>44</v>
      </c>
      <c r="F78" s="52" t="str">
        <f t="shared" si="1"/>
        <v>*</v>
      </c>
      <c r="G78" s="7">
        <v>25</v>
      </c>
      <c r="H78" s="9">
        <v>44</v>
      </c>
      <c r="I78" s="1">
        <v>56</v>
      </c>
      <c r="J78" s="18" t="s">
        <v>61</v>
      </c>
    </row>
    <row r="79" spans="3:10" x14ac:dyDescent="0.2">
      <c r="C79" s="70"/>
      <c r="D79" s="65"/>
      <c r="E79" s="4" t="s">
        <v>37</v>
      </c>
      <c r="F79" s="52" t="str">
        <f t="shared" si="1"/>
        <v>*</v>
      </c>
      <c r="G79" s="7">
        <v>28</v>
      </c>
      <c r="H79" s="9">
        <v>57.142857142856997</v>
      </c>
      <c r="I79" s="1">
        <v>42.857142857143003</v>
      </c>
      <c r="J79" s="18" t="s">
        <v>61</v>
      </c>
    </row>
    <row r="80" spans="3:10" x14ac:dyDescent="0.2">
      <c r="C80" s="70"/>
      <c r="D80" s="65"/>
      <c r="E80" s="4" t="s">
        <v>51</v>
      </c>
      <c r="F80" s="52" t="str">
        <f t="shared" si="1"/>
        <v/>
      </c>
      <c r="G80" s="7">
        <v>1105</v>
      </c>
      <c r="H80" s="9">
        <v>52.036199095023001</v>
      </c>
      <c r="I80" s="1">
        <v>47.963800904976999</v>
      </c>
      <c r="J80" s="18" t="s">
        <v>61</v>
      </c>
    </row>
    <row r="81" spans="2:22" x14ac:dyDescent="0.2">
      <c r="C81" s="70"/>
      <c r="D81" s="65"/>
      <c r="E81" s="4" t="s">
        <v>52</v>
      </c>
      <c r="F81" s="52" t="str">
        <f t="shared" si="1"/>
        <v/>
      </c>
      <c r="G81" s="7">
        <v>352</v>
      </c>
      <c r="H81" s="9">
        <v>43.75</v>
      </c>
      <c r="I81" s="1">
        <v>56.25</v>
      </c>
      <c r="J81" s="18" t="s">
        <v>61</v>
      </c>
    </row>
    <row r="82" spans="2:22" x14ac:dyDescent="0.2">
      <c r="C82" s="66" t="s">
        <v>53</v>
      </c>
      <c r="D82" s="64" t="s">
        <v>19</v>
      </c>
      <c r="E82" s="5" t="s">
        <v>54</v>
      </c>
      <c r="F82" s="51" t="str">
        <f t="shared" si="1"/>
        <v/>
      </c>
      <c r="G82" s="6">
        <v>513</v>
      </c>
      <c r="H82" s="13">
        <v>48.732943469786001</v>
      </c>
      <c r="I82" s="2">
        <v>51.267056530213999</v>
      </c>
      <c r="J82" s="37" t="s">
        <v>61</v>
      </c>
    </row>
    <row r="83" spans="2:22" x14ac:dyDescent="0.2">
      <c r="C83" s="70"/>
      <c r="D83" s="65"/>
      <c r="E83" s="4" t="s">
        <v>55</v>
      </c>
      <c r="F83" s="52" t="str">
        <f t="shared" si="1"/>
        <v/>
      </c>
      <c r="G83" s="7">
        <v>639</v>
      </c>
      <c r="H83" s="9">
        <v>50.860719874803998</v>
      </c>
      <c r="I83" s="1">
        <v>49.139280125196002</v>
      </c>
      <c r="J83" s="18" t="s">
        <v>61</v>
      </c>
    </row>
    <row r="84" spans="2:22" x14ac:dyDescent="0.2">
      <c r="C84" s="70"/>
      <c r="D84" s="65"/>
      <c r="E84" s="4" t="s">
        <v>56</v>
      </c>
      <c r="F84" s="52" t="str">
        <f t="shared" si="1"/>
        <v/>
      </c>
      <c r="G84" s="7">
        <v>376</v>
      </c>
      <c r="H84" s="9">
        <v>50</v>
      </c>
      <c r="I84" s="1">
        <v>50</v>
      </c>
      <c r="J84" s="18" t="s">
        <v>61</v>
      </c>
    </row>
    <row r="85" spans="2:22" x14ac:dyDescent="0.2">
      <c r="C85" s="66" t="s">
        <v>57</v>
      </c>
      <c r="D85" s="64" t="s">
        <v>19</v>
      </c>
      <c r="E85" s="5" t="s">
        <v>58</v>
      </c>
      <c r="F85" s="51" t="str">
        <f t="shared" si="1"/>
        <v/>
      </c>
      <c r="G85" s="6">
        <v>537</v>
      </c>
      <c r="H85" s="13">
        <v>47.113594040968003</v>
      </c>
      <c r="I85" s="2">
        <v>52.886405959031997</v>
      </c>
      <c r="J85" s="37" t="s">
        <v>61</v>
      </c>
    </row>
    <row r="86" spans="2:22" x14ac:dyDescent="0.2">
      <c r="C86" s="67"/>
      <c r="D86" s="65"/>
      <c r="E86" s="4" t="s">
        <v>59</v>
      </c>
      <c r="F86" s="52" t="str">
        <f t="shared" si="1"/>
        <v/>
      </c>
      <c r="G86" s="7">
        <v>682</v>
      </c>
      <c r="H86" s="9">
        <v>52.785923753665998</v>
      </c>
      <c r="I86" s="1">
        <v>47.214076246334002</v>
      </c>
      <c r="J86" s="18" t="s">
        <v>61</v>
      </c>
    </row>
    <row r="87" spans="2:22" x14ac:dyDescent="0.2">
      <c r="C87" s="71"/>
      <c r="D87" s="68"/>
      <c r="E87" s="19" t="s">
        <v>60</v>
      </c>
      <c r="F87" s="53" t="str">
        <f t="shared" si="1"/>
        <v/>
      </c>
      <c r="G87" s="21">
        <v>309</v>
      </c>
      <c r="H87" s="36">
        <v>48.543689320387998</v>
      </c>
      <c r="I87" s="16">
        <v>51.456310679612002</v>
      </c>
      <c r="J87" s="47" t="s">
        <v>61</v>
      </c>
    </row>
    <row r="88" spans="2:22" x14ac:dyDescent="0.2">
      <c r="C88" s="44" t="s">
        <v>626</v>
      </c>
    </row>
    <row r="89" spans="2:22" x14ac:dyDescent="0.2">
      <c r="B89" s="22" t="str">
        <f xml:space="preserve"> HYPERLINK("#'目次'!B8", "[2]")</f>
        <v>[2]</v>
      </c>
      <c r="C89" s="58" t="s">
        <v>68</v>
      </c>
      <c r="D89" s="59"/>
      <c r="E89" s="59"/>
      <c r="F89" s="59"/>
      <c r="G89" s="59"/>
      <c r="H89" s="59"/>
      <c r="I89" s="59"/>
      <c r="J89" s="59"/>
      <c r="K89" s="59"/>
      <c r="L89" s="59"/>
      <c r="M89" s="59"/>
      <c r="N89" s="59"/>
      <c r="O89" s="59"/>
      <c r="P89" s="59"/>
      <c r="Q89" s="59"/>
      <c r="R89" s="59"/>
      <c r="S89" s="59"/>
      <c r="T89" s="59"/>
      <c r="U89" s="59"/>
      <c r="V89" s="59"/>
    </row>
    <row r="92" spans="2:22" x14ac:dyDescent="0.2">
      <c r="C92" s="58" t="s">
        <v>13</v>
      </c>
      <c r="D92" s="59"/>
      <c r="E92" s="59"/>
      <c r="F92" s="59"/>
      <c r="G92" s="59"/>
      <c r="H92" s="59"/>
      <c r="I92" s="59"/>
      <c r="J92" s="59"/>
      <c r="K92" s="59"/>
      <c r="L92" s="59"/>
      <c r="M92" s="59"/>
      <c r="N92" s="59"/>
      <c r="O92" s="59"/>
      <c r="P92" s="59"/>
      <c r="Q92" s="59"/>
      <c r="R92" s="59"/>
      <c r="S92" s="59"/>
      <c r="T92" s="59"/>
      <c r="U92" s="59"/>
      <c r="V92" s="59"/>
    </row>
    <row r="93" spans="2:22" ht="26" x14ac:dyDescent="0.2">
      <c r="C93" s="60"/>
      <c r="D93" s="61"/>
      <c r="E93" s="61"/>
      <c r="F93" s="61"/>
      <c r="G93" s="20" t="s">
        <v>14</v>
      </c>
      <c r="H93" s="25" t="s">
        <v>69</v>
      </c>
      <c r="I93" s="10" t="s">
        <v>70</v>
      </c>
      <c r="J93" s="10" t="s">
        <v>71</v>
      </c>
      <c r="K93" s="10" t="s">
        <v>72</v>
      </c>
      <c r="L93" s="10" t="s">
        <v>73</v>
      </c>
      <c r="M93" s="10" t="s">
        <v>74</v>
      </c>
      <c r="N93" s="10" t="s">
        <v>75</v>
      </c>
      <c r="O93" s="26" t="s">
        <v>76</v>
      </c>
    </row>
    <row r="94" spans="2:22" x14ac:dyDescent="0.2">
      <c r="C94" s="62"/>
      <c r="D94" s="63"/>
      <c r="E94" s="63"/>
      <c r="F94" s="63"/>
      <c r="G94" s="23"/>
      <c r="H94" s="31"/>
      <c r="I94" s="12"/>
      <c r="J94" s="12"/>
      <c r="K94" s="12"/>
      <c r="L94" s="12"/>
      <c r="M94" s="12"/>
      <c r="N94" s="12"/>
      <c r="O94" s="28"/>
    </row>
    <row r="95" spans="2:22" x14ac:dyDescent="0.2">
      <c r="C95" s="24"/>
      <c r="D95" s="30"/>
      <c r="E95" s="29" t="s">
        <v>14</v>
      </c>
      <c r="F95" s="50" t="s">
        <v>624</v>
      </c>
      <c r="G95" s="27">
        <v>1528</v>
      </c>
      <c r="H95" s="15">
        <v>19.764397905759001</v>
      </c>
      <c r="I95" s="15">
        <v>21.531413612565</v>
      </c>
      <c r="J95" s="15">
        <v>23.232984293194001</v>
      </c>
      <c r="K95" s="15">
        <v>16.623036649214999</v>
      </c>
      <c r="L95" s="15">
        <v>10.340314136126</v>
      </c>
      <c r="M95" s="15">
        <v>8.5078534031410005</v>
      </c>
      <c r="N95" s="15">
        <v>72.228403141360999</v>
      </c>
      <c r="O95" s="33">
        <v>8.0461702769399999</v>
      </c>
    </row>
    <row r="96" spans="2:22" x14ac:dyDescent="0.2">
      <c r="C96" s="69" t="s">
        <v>18</v>
      </c>
      <c r="D96" s="64" t="s">
        <v>19</v>
      </c>
      <c r="E96" s="5" t="s">
        <v>20</v>
      </c>
      <c r="F96" s="51" t="s">
        <v>624</v>
      </c>
      <c r="G96" s="6">
        <v>763</v>
      </c>
      <c r="H96" s="13">
        <v>20.052424639581002</v>
      </c>
      <c r="I96" s="2">
        <v>22.804718217562002</v>
      </c>
      <c r="J96" s="2">
        <v>23.591087811270999</v>
      </c>
      <c r="K96" s="2">
        <v>15.858453473132</v>
      </c>
      <c r="L96" s="2">
        <v>10.353866317169</v>
      </c>
      <c r="M96" s="2">
        <v>7.339449541284</v>
      </c>
      <c r="N96" s="2">
        <v>71.893840104849005</v>
      </c>
      <c r="O96" s="11">
        <v>7.8391306839409998</v>
      </c>
    </row>
    <row r="97" spans="3:15" x14ac:dyDescent="0.2">
      <c r="C97" s="70"/>
      <c r="D97" s="65"/>
      <c r="E97" s="4" t="s">
        <v>21</v>
      </c>
      <c r="F97" s="52" t="s">
        <v>624</v>
      </c>
      <c r="G97" s="7">
        <v>765</v>
      </c>
      <c r="H97" s="9">
        <v>19.477124183007</v>
      </c>
      <c r="I97" s="1">
        <v>20.261437908497001</v>
      </c>
      <c r="J97" s="1">
        <v>22.875816993463999</v>
      </c>
      <c r="K97" s="1">
        <v>17.385620915033002</v>
      </c>
      <c r="L97" s="1">
        <v>10.326797385620999</v>
      </c>
      <c r="M97" s="1">
        <v>9.6732026143790009</v>
      </c>
      <c r="N97" s="1">
        <v>72.562091503267993</v>
      </c>
      <c r="O97" s="8">
        <v>8.2390892990989997</v>
      </c>
    </row>
    <row r="98" spans="3:15" x14ac:dyDescent="0.2">
      <c r="C98" s="66" t="s">
        <v>22</v>
      </c>
      <c r="D98" s="66" t="s">
        <v>23</v>
      </c>
      <c r="E98" s="5" t="s">
        <v>24</v>
      </c>
      <c r="F98" s="51" t="s">
        <v>624</v>
      </c>
      <c r="G98" s="6">
        <v>302</v>
      </c>
      <c r="H98" s="13">
        <v>100</v>
      </c>
      <c r="I98" s="14" t="s">
        <v>61</v>
      </c>
      <c r="J98" s="14" t="s">
        <v>61</v>
      </c>
      <c r="K98" s="14" t="s">
        <v>61</v>
      </c>
      <c r="L98" s="14" t="s">
        <v>61</v>
      </c>
      <c r="M98" s="14" t="s">
        <v>61</v>
      </c>
      <c r="N98" s="2">
        <v>62.271523178808003</v>
      </c>
      <c r="O98" s="11">
        <v>1.2807481972050001</v>
      </c>
    </row>
    <row r="99" spans="3:15" x14ac:dyDescent="0.2">
      <c r="C99" s="70"/>
      <c r="D99" s="67"/>
      <c r="E99" s="4" t="s">
        <v>25</v>
      </c>
      <c r="F99" s="52" t="s">
        <v>624</v>
      </c>
      <c r="G99" s="7">
        <v>329</v>
      </c>
      <c r="H99" s="17" t="s">
        <v>61</v>
      </c>
      <c r="I99" s="1">
        <v>100</v>
      </c>
      <c r="J99" s="3" t="s">
        <v>61</v>
      </c>
      <c r="K99" s="3" t="s">
        <v>61</v>
      </c>
      <c r="L99" s="3" t="s">
        <v>61</v>
      </c>
      <c r="M99" s="3" t="s">
        <v>61</v>
      </c>
      <c r="N99" s="1">
        <v>66.993920972644005</v>
      </c>
      <c r="O99" s="8">
        <v>1.4185055709129999</v>
      </c>
    </row>
    <row r="100" spans="3:15" x14ac:dyDescent="0.2">
      <c r="C100" s="70"/>
      <c r="D100" s="67"/>
      <c r="E100" s="4" t="s">
        <v>26</v>
      </c>
      <c r="F100" s="52" t="s">
        <v>624</v>
      </c>
      <c r="G100" s="7">
        <v>355</v>
      </c>
      <c r="H100" s="17" t="s">
        <v>61</v>
      </c>
      <c r="I100" s="3" t="s">
        <v>61</v>
      </c>
      <c r="J100" s="1">
        <v>100</v>
      </c>
      <c r="K100" s="3" t="s">
        <v>61</v>
      </c>
      <c r="L100" s="3" t="s">
        <v>61</v>
      </c>
      <c r="M100" s="3" t="s">
        <v>61</v>
      </c>
      <c r="N100" s="1">
        <v>71.983098591548995</v>
      </c>
      <c r="O100" s="8">
        <v>1.449623554825</v>
      </c>
    </row>
    <row r="101" spans="3:15" x14ac:dyDescent="0.2">
      <c r="C101" s="70"/>
      <c r="D101" s="67"/>
      <c r="E101" s="4" t="s">
        <v>27</v>
      </c>
      <c r="F101" s="52" t="s">
        <v>624</v>
      </c>
      <c r="G101" s="7">
        <v>254</v>
      </c>
      <c r="H101" s="17" t="s">
        <v>61</v>
      </c>
      <c r="I101" s="3" t="s">
        <v>61</v>
      </c>
      <c r="J101" s="3" t="s">
        <v>61</v>
      </c>
      <c r="K101" s="1">
        <v>100</v>
      </c>
      <c r="L101" s="3" t="s">
        <v>61</v>
      </c>
      <c r="M101" s="3" t="s">
        <v>61</v>
      </c>
      <c r="N101" s="1">
        <v>76.811023622047003</v>
      </c>
      <c r="O101" s="8">
        <v>1.2775488107570001</v>
      </c>
    </row>
    <row r="102" spans="3:15" x14ac:dyDescent="0.2">
      <c r="C102" s="70"/>
      <c r="D102" s="67"/>
      <c r="E102" s="4" t="s">
        <v>28</v>
      </c>
      <c r="F102" s="52" t="s">
        <v>624</v>
      </c>
      <c r="G102" s="7">
        <v>288</v>
      </c>
      <c r="H102" s="17" t="s">
        <v>61</v>
      </c>
      <c r="I102" s="3" t="s">
        <v>61</v>
      </c>
      <c r="J102" s="3" t="s">
        <v>61</v>
      </c>
      <c r="K102" s="3" t="s">
        <v>61</v>
      </c>
      <c r="L102" s="1">
        <v>54.861111111111001</v>
      </c>
      <c r="M102" s="1">
        <v>45.138888888888999</v>
      </c>
      <c r="N102" s="1">
        <v>84.909722222222001</v>
      </c>
      <c r="O102" s="8">
        <v>4.5431162376780003</v>
      </c>
    </row>
    <row r="103" spans="3:15" x14ac:dyDescent="0.2">
      <c r="C103" s="70"/>
      <c r="D103" s="67"/>
      <c r="E103" s="4" t="s">
        <v>29</v>
      </c>
      <c r="F103" s="52" t="s">
        <v>624</v>
      </c>
      <c r="G103" s="7">
        <v>1226</v>
      </c>
      <c r="H103" s="17" t="s">
        <v>61</v>
      </c>
      <c r="I103" s="1">
        <v>26.835236541598999</v>
      </c>
      <c r="J103" s="1">
        <v>28.955954323002</v>
      </c>
      <c r="K103" s="1">
        <v>20.717781402936001</v>
      </c>
      <c r="L103" s="1">
        <v>12.887438825448999</v>
      </c>
      <c r="M103" s="1">
        <v>10.603588907015</v>
      </c>
      <c r="N103" s="1">
        <v>74.681076672103998</v>
      </c>
      <c r="O103" s="8">
        <v>7.0595311735869997</v>
      </c>
    </row>
    <row r="104" spans="3:15" x14ac:dyDescent="0.2">
      <c r="C104" s="70"/>
      <c r="D104" s="67"/>
      <c r="E104" s="4" t="s">
        <v>30</v>
      </c>
      <c r="F104" s="52" t="s">
        <v>624</v>
      </c>
      <c r="G104" s="7">
        <v>542</v>
      </c>
      <c r="H104" s="17" t="s">
        <v>61</v>
      </c>
      <c r="I104" s="3" t="s">
        <v>61</v>
      </c>
      <c r="J104" s="3" t="s">
        <v>61</v>
      </c>
      <c r="K104" s="1">
        <v>46.863468634686001</v>
      </c>
      <c r="L104" s="1">
        <v>29.151291512915002</v>
      </c>
      <c r="M104" s="1">
        <v>23.985239852399001</v>
      </c>
      <c r="N104" s="1">
        <v>81.114391143911007</v>
      </c>
      <c r="O104" s="8">
        <v>5.2986427566870002</v>
      </c>
    </row>
    <row r="105" spans="3:15" x14ac:dyDescent="0.2">
      <c r="C105" s="70"/>
      <c r="D105" s="66" t="s">
        <v>20</v>
      </c>
      <c r="E105" s="5" t="s">
        <v>24</v>
      </c>
      <c r="F105" s="51" t="s">
        <v>624</v>
      </c>
      <c r="G105" s="6">
        <v>153</v>
      </c>
      <c r="H105" s="13">
        <v>100</v>
      </c>
      <c r="I105" s="14" t="s">
        <v>61</v>
      </c>
      <c r="J105" s="14" t="s">
        <v>61</v>
      </c>
      <c r="K105" s="14" t="s">
        <v>61</v>
      </c>
      <c r="L105" s="14" t="s">
        <v>61</v>
      </c>
      <c r="M105" s="14" t="s">
        <v>61</v>
      </c>
      <c r="N105" s="2">
        <v>62.209150326797001</v>
      </c>
      <c r="O105" s="11">
        <v>1.3261221403779999</v>
      </c>
    </row>
    <row r="106" spans="3:15" x14ac:dyDescent="0.2">
      <c r="C106" s="70"/>
      <c r="D106" s="67"/>
      <c r="E106" s="4" t="s">
        <v>25</v>
      </c>
      <c r="F106" s="52" t="s">
        <v>624</v>
      </c>
      <c r="G106" s="7">
        <v>174</v>
      </c>
      <c r="H106" s="17" t="s">
        <v>61</v>
      </c>
      <c r="I106" s="1">
        <v>100</v>
      </c>
      <c r="J106" s="3" t="s">
        <v>61</v>
      </c>
      <c r="K106" s="3" t="s">
        <v>61</v>
      </c>
      <c r="L106" s="3" t="s">
        <v>61</v>
      </c>
      <c r="M106" s="3" t="s">
        <v>61</v>
      </c>
      <c r="N106" s="1">
        <v>66.994252873562999</v>
      </c>
      <c r="O106" s="8">
        <v>1.40394624025</v>
      </c>
    </row>
    <row r="107" spans="3:15" x14ac:dyDescent="0.2">
      <c r="C107" s="70"/>
      <c r="D107" s="67"/>
      <c r="E107" s="4" t="s">
        <v>26</v>
      </c>
      <c r="F107" s="52" t="s">
        <v>624</v>
      </c>
      <c r="G107" s="7">
        <v>180</v>
      </c>
      <c r="H107" s="17" t="s">
        <v>61</v>
      </c>
      <c r="I107" s="3" t="s">
        <v>61</v>
      </c>
      <c r="J107" s="1">
        <v>100</v>
      </c>
      <c r="K107" s="3" t="s">
        <v>61</v>
      </c>
      <c r="L107" s="3" t="s">
        <v>61</v>
      </c>
      <c r="M107" s="3" t="s">
        <v>61</v>
      </c>
      <c r="N107" s="1">
        <v>72.027777777777999</v>
      </c>
      <c r="O107" s="8">
        <v>1.4355056943060001</v>
      </c>
    </row>
    <row r="108" spans="3:15" x14ac:dyDescent="0.2">
      <c r="C108" s="70"/>
      <c r="D108" s="67"/>
      <c r="E108" s="4" t="s">
        <v>27</v>
      </c>
      <c r="F108" s="52" t="s">
        <v>624</v>
      </c>
      <c r="G108" s="7">
        <v>121</v>
      </c>
      <c r="H108" s="17" t="s">
        <v>61</v>
      </c>
      <c r="I108" s="3" t="s">
        <v>61</v>
      </c>
      <c r="J108" s="3" t="s">
        <v>61</v>
      </c>
      <c r="K108" s="1">
        <v>100</v>
      </c>
      <c r="L108" s="3" t="s">
        <v>61</v>
      </c>
      <c r="M108" s="3" t="s">
        <v>61</v>
      </c>
      <c r="N108" s="1">
        <v>76.876033057851004</v>
      </c>
      <c r="O108" s="8">
        <v>1.2817322128919999</v>
      </c>
    </row>
    <row r="109" spans="3:15" x14ac:dyDescent="0.2">
      <c r="C109" s="70"/>
      <c r="D109" s="67"/>
      <c r="E109" s="4" t="s">
        <v>28</v>
      </c>
      <c r="F109" s="52" t="s">
        <v>624</v>
      </c>
      <c r="G109" s="7">
        <v>135</v>
      </c>
      <c r="H109" s="17" t="s">
        <v>61</v>
      </c>
      <c r="I109" s="3" t="s">
        <v>61</v>
      </c>
      <c r="J109" s="3" t="s">
        <v>61</v>
      </c>
      <c r="K109" s="3" t="s">
        <v>61</v>
      </c>
      <c r="L109" s="1">
        <v>58.518518518519002</v>
      </c>
      <c r="M109" s="1">
        <v>41.481481481480998</v>
      </c>
      <c r="N109" s="1">
        <v>84.540740740741001</v>
      </c>
      <c r="O109" s="8">
        <v>4.3413371675589998</v>
      </c>
    </row>
    <row r="110" spans="3:15" x14ac:dyDescent="0.2">
      <c r="C110" s="70"/>
      <c r="D110" s="67"/>
      <c r="E110" s="4" t="s">
        <v>29</v>
      </c>
      <c r="F110" s="52" t="s">
        <v>624</v>
      </c>
      <c r="G110" s="7">
        <v>610</v>
      </c>
      <c r="H110" s="17" t="s">
        <v>61</v>
      </c>
      <c r="I110" s="1">
        <v>28.524590163934</v>
      </c>
      <c r="J110" s="1">
        <v>29.508196721310998</v>
      </c>
      <c r="K110" s="1">
        <v>19.83606557377</v>
      </c>
      <c r="L110" s="1">
        <v>12.950819672131001</v>
      </c>
      <c r="M110" s="1">
        <v>9.1803278688520003</v>
      </c>
      <c r="N110" s="1">
        <v>74.322950819672002</v>
      </c>
      <c r="O110" s="8">
        <v>6.854023148085</v>
      </c>
    </row>
    <row r="111" spans="3:15" x14ac:dyDescent="0.2">
      <c r="C111" s="70"/>
      <c r="D111" s="67"/>
      <c r="E111" s="4" t="s">
        <v>30</v>
      </c>
      <c r="F111" s="52" t="s">
        <v>624</v>
      </c>
      <c r="G111" s="7">
        <v>256</v>
      </c>
      <c r="H111" s="17" t="s">
        <v>61</v>
      </c>
      <c r="I111" s="3" t="s">
        <v>61</v>
      </c>
      <c r="J111" s="3" t="s">
        <v>61</v>
      </c>
      <c r="K111" s="1">
        <v>47.265625</v>
      </c>
      <c r="L111" s="1">
        <v>30.859375</v>
      </c>
      <c r="M111" s="1">
        <v>21.875</v>
      </c>
      <c r="N111" s="1">
        <v>80.91796875</v>
      </c>
      <c r="O111" s="8">
        <v>5.0376143372420001</v>
      </c>
    </row>
    <row r="112" spans="3:15" x14ac:dyDescent="0.2">
      <c r="C112" s="70"/>
      <c r="D112" s="66" t="s">
        <v>21</v>
      </c>
      <c r="E112" s="5" t="s">
        <v>24</v>
      </c>
      <c r="F112" s="51" t="s">
        <v>624</v>
      </c>
      <c r="G112" s="6">
        <v>149</v>
      </c>
      <c r="H112" s="13">
        <v>100</v>
      </c>
      <c r="I112" s="14" t="s">
        <v>61</v>
      </c>
      <c r="J112" s="14" t="s">
        <v>61</v>
      </c>
      <c r="K112" s="14" t="s">
        <v>61</v>
      </c>
      <c r="L112" s="14" t="s">
        <v>61</v>
      </c>
      <c r="M112" s="14" t="s">
        <v>61</v>
      </c>
      <c r="N112" s="2">
        <v>62.335570469799002</v>
      </c>
      <c r="O112" s="11">
        <v>1.233599097428</v>
      </c>
    </row>
    <row r="113" spans="3:15" x14ac:dyDescent="0.2">
      <c r="C113" s="70"/>
      <c r="D113" s="67"/>
      <c r="E113" s="4" t="s">
        <v>25</v>
      </c>
      <c r="F113" s="52" t="s">
        <v>624</v>
      </c>
      <c r="G113" s="7">
        <v>155</v>
      </c>
      <c r="H113" s="17" t="s">
        <v>61</v>
      </c>
      <c r="I113" s="1">
        <v>100</v>
      </c>
      <c r="J113" s="3" t="s">
        <v>61</v>
      </c>
      <c r="K113" s="3" t="s">
        <v>61</v>
      </c>
      <c r="L113" s="3" t="s">
        <v>61</v>
      </c>
      <c r="M113" s="3" t="s">
        <v>61</v>
      </c>
      <c r="N113" s="1">
        <v>66.993548387096993</v>
      </c>
      <c r="O113" s="8">
        <v>1.4392312801760001</v>
      </c>
    </row>
    <row r="114" spans="3:15" x14ac:dyDescent="0.2">
      <c r="C114" s="70"/>
      <c r="D114" s="67"/>
      <c r="E114" s="4" t="s">
        <v>26</v>
      </c>
      <c r="F114" s="52" t="s">
        <v>624</v>
      </c>
      <c r="G114" s="7">
        <v>175</v>
      </c>
      <c r="H114" s="17" t="s">
        <v>61</v>
      </c>
      <c r="I114" s="3" t="s">
        <v>61</v>
      </c>
      <c r="J114" s="1">
        <v>100</v>
      </c>
      <c r="K114" s="3" t="s">
        <v>61</v>
      </c>
      <c r="L114" s="3" t="s">
        <v>61</v>
      </c>
      <c r="M114" s="3" t="s">
        <v>61</v>
      </c>
      <c r="N114" s="1">
        <v>71.937142857143002</v>
      </c>
      <c r="O114" s="8">
        <v>1.4666965215650001</v>
      </c>
    </row>
    <row r="115" spans="3:15" x14ac:dyDescent="0.2">
      <c r="C115" s="70"/>
      <c r="D115" s="67"/>
      <c r="E115" s="4" t="s">
        <v>27</v>
      </c>
      <c r="F115" s="52" t="s">
        <v>624</v>
      </c>
      <c r="G115" s="7">
        <v>133</v>
      </c>
      <c r="H115" s="17" t="s">
        <v>61</v>
      </c>
      <c r="I115" s="3" t="s">
        <v>61</v>
      </c>
      <c r="J115" s="3" t="s">
        <v>61</v>
      </c>
      <c r="K115" s="1">
        <v>100</v>
      </c>
      <c r="L115" s="3" t="s">
        <v>61</v>
      </c>
      <c r="M115" s="3" t="s">
        <v>61</v>
      </c>
      <c r="N115" s="1">
        <v>76.751879699247993</v>
      </c>
      <c r="O115" s="8">
        <v>1.2756817252770001</v>
      </c>
    </row>
    <row r="116" spans="3:15" x14ac:dyDescent="0.2">
      <c r="C116" s="70"/>
      <c r="D116" s="67"/>
      <c r="E116" s="4" t="s">
        <v>28</v>
      </c>
      <c r="F116" s="52" t="s">
        <v>624</v>
      </c>
      <c r="G116" s="7">
        <v>153</v>
      </c>
      <c r="H116" s="17" t="s">
        <v>61</v>
      </c>
      <c r="I116" s="3" t="s">
        <v>61</v>
      </c>
      <c r="J116" s="3" t="s">
        <v>61</v>
      </c>
      <c r="K116" s="3" t="s">
        <v>61</v>
      </c>
      <c r="L116" s="1">
        <v>51.633986928105003</v>
      </c>
      <c r="M116" s="1">
        <v>48.366013071894997</v>
      </c>
      <c r="N116" s="1">
        <v>85.235294117647001</v>
      </c>
      <c r="O116" s="8">
        <v>4.7040921517480001</v>
      </c>
    </row>
    <row r="117" spans="3:15" x14ac:dyDescent="0.2">
      <c r="C117" s="70"/>
      <c r="D117" s="67"/>
      <c r="E117" s="4" t="s">
        <v>29</v>
      </c>
      <c r="F117" s="52" t="s">
        <v>624</v>
      </c>
      <c r="G117" s="7">
        <v>616</v>
      </c>
      <c r="H117" s="17" t="s">
        <v>61</v>
      </c>
      <c r="I117" s="1">
        <v>25.162337662338</v>
      </c>
      <c r="J117" s="1">
        <v>28.409090909090999</v>
      </c>
      <c r="K117" s="1">
        <v>21.590909090909001</v>
      </c>
      <c r="L117" s="1">
        <v>12.824675324675001</v>
      </c>
      <c r="M117" s="1">
        <v>12.012987012987001</v>
      </c>
      <c r="N117" s="1">
        <v>75.035714285713993</v>
      </c>
      <c r="O117" s="8">
        <v>7.2454318981970003</v>
      </c>
    </row>
    <row r="118" spans="3:15" x14ac:dyDescent="0.2">
      <c r="C118" s="70"/>
      <c r="D118" s="67"/>
      <c r="E118" s="4" t="s">
        <v>30</v>
      </c>
      <c r="F118" s="52" t="s">
        <v>624</v>
      </c>
      <c r="G118" s="7">
        <v>286</v>
      </c>
      <c r="H118" s="17" t="s">
        <v>61</v>
      </c>
      <c r="I118" s="3" t="s">
        <v>61</v>
      </c>
      <c r="J118" s="3" t="s">
        <v>61</v>
      </c>
      <c r="K118" s="1">
        <v>46.503496503496997</v>
      </c>
      <c r="L118" s="1">
        <v>27.622377622378</v>
      </c>
      <c r="M118" s="1">
        <v>25.874125874126001</v>
      </c>
      <c r="N118" s="1">
        <v>81.29020979021</v>
      </c>
      <c r="O118" s="8">
        <v>5.5247172150899999</v>
      </c>
    </row>
    <row r="119" spans="3:15" x14ac:dyDescent="0.2">
      <c r="C119" s="66" t="s">
        <v>31</v>
      </c>
      <c r="D119" s="66" t="s">
        <v>23</v>
      </c>
      <c r="E119" s="5" t="s">
        <v>32</v>
      </c>
      <c r="F119" s="51" t="s">
        <v>624</v>
      </c>
      <c r="G119" s="6">
        <v>72</v>
      </c>
      <c r="H119" s="13">
        <v>27.777777777777999</v>
      </c>
      <c r="I119" s="2">
        <v>19.444444444443999</v>
      </c>
      <c r="J119" s="2">
        <v>26.388888888888999</v>
      </c>
      <c r="K119" s="2">
        <v>18.055555555556001</v>
      </c>
      <c r="L119" s="2">
        <v>4.166666666667</v>
      </c>
      <c r="M119" s="2">
        <v>4.166666666667</v>
      </c>
      <c r="N119" s="2">
        <v>70.402777777777999</v>
      </c>
      <c r="O119" s="11">
        <v>7.0344418724560001</v>
      </c>
    </row>
    <row r="120" spans="3:15" ht="26" x14ac:dyDescent="0.2">
      <c r="C120" s="70"/>
      <c r="D120" s="67"/>
      <c r="E120" s="4" t="s">
        <v>33</v>
      </c>
      <c r="F120" s="52" t="s">
        <v>624</v>
      </c>
      <c r="G120" s="7">
        <v>1007</v>
      </c>
      <c r="H120" s="9">
        <v>21.350546176763</v>
      </c>
      <c r="I120" s="1">
        <v>24.826216484608</v>
      </c>
      <c r="J120" s="1">
        <v>24.428997020853998</v>
      </c>
      <c r="K120" s="1">
        <v>16.583912611717999</v>
      </c>
      <c r="L120" s="1">
        <v>9.4339622641510008</v>
      </c>
      <c r="M120" s="1">
        <v>3.3763654419070002</v>
      </c>
      <c r="N120" s="1">
        <v>70.898709036743</v>
      </c>
      <c r="O120" s="8">
        <v>6.943514524936</v>
      </c>
    </row>
    <row r="121" spans="3:15" ht="39" x14ac:dyDescent="0.2">
      <c r="C121" s="70"/>
      <c r="D121" s="67"/>
      <c r="E121" s="4" t="s">
        <v>34</v>
      </c>
      <c r="F121" s="52" t="s">
        <v>625</v>
      </c>
      <c r="G121" s="7">
        <v>15</v>
      </c>
      <c r="H121" s="17" t="s">
        <v>61</v>
      </c>
      <c r="I121" s="1">
        <v>6.666666666667</v>
      </c>
      <c r="J121" s="1">
        <v>6.666666666667</v>
      </c>
      <c r="K121" s="1">
        <v>6.666666666667</v>
      </c>
      <c r="L121" s="1">
        <v>33.333333333333002</v>
      </c>
      <c r="M121" s="1">
        <v>46.666666666666998</v>
      </c>
      <c r="N121" s="1">
        <v>83.266666666667007</v>
      </c>
      <c r="O121" s="8">
        <v>6.6382728677470002</v>
      </c>
    </row>
    <row r="122" spans="3:15" ht="39" x14ac:dyDescent="0.2">
      <c r="C122" s="70"/>
      <c r="D122" s="67"/>
      <c r="E122" s="4" t="s">
        <v>35</v>
      </c>
      <c r="F122" s="52" t="s">
        <v>624</v>
      </c>
      <c r="G122" s="7">
        <v>197</v>
      </c>
      <c r="H122" s="9">
        <v>27.41116751269</v>
      </c>
      <c r="I122" s="1">
        <v>21.827411167512999</v>
      </c>
      <c r="J122" s="1">
        <v>25.380710659898</v>
      </c>
      <c r="K122" s="1">
        <v>13.197969543147</v>
      </c>
      <c r="L122" s="1">
        <v>6.598984771574</v>
      </c>
      <c r="M122" s="1">
        <v>5.5837563451780001</v>
      </c>
      <c r="N122" s="1">
        <v>70.243654822335003</v>
      </c>
      <c r="O122" s="8">
        <v>7.2696968779019997</v>
      </c>
    </row>
    <row r="123" spans="3:15" ht="26" x14ac:dyDescent="0.2">
      <c r="C123" s="70"/>
      <c r="D123" s="67"/>
      <c r="E123" s="4" t="s">
        <v>36</v>
      </c>
      <c r="F123" s="52" t="s">
        <v>624</v>
      </c>
      <c r="G123" s="7">
        <v>205</v>
      </c>
      <c r="H123" s="9">
        <v>5.3658536585369996</v>
      </c>
      <c r="I123" s="1">
        <v>8.2926829268290003</v>
      </c>
      <c r="J123" s="1">
        <v>15.609756097561</v>
      </c>
      <c r="K123" s="1">
        <v>19.512195121950999</v>
      </c>
      <c r="L123" s="1">
        <v>18.048780487805001</v>
      </c>
      <c r="M123" s="1">
        <v>33.170731707317003</v>
      </c>
      <c r="N123" s="1">
        <v>79.687804878048993</v>
      </c>
      <c r="O123" s="8">
        <v>9.0217654874619999</v>
      </c>
    </row>
    <row r="124" spans="3:15" x14ac:dyDescent="0.2">
      <c r="C124" s="70"/>
      <c r="D124" s="67"/>
      <c r="E124" s="4" t="s">
        <v>37</v>
      </c>
      <c r="F124" s="52" t="s">
        <v>625</v>
      </c>
      <c r="G124" s="7">
        <v>32</v>
      </c>
      <c r="H124" s="9">
        <v>6.25</v>
      </c>
      <c r="I124" s="1">
        <v>12.5</v>
      </c>
      <c r="J124" s="1">
        <v>21.875</v>
      </c>
      <c r="K124" s="1">
        <v>21.875</v>
      </c>
      <c r="L124" s="1">
        <v>15.625</v>
      </c>
      <c r="M124" s="1">
        <v>21.875</v>
      </c>
      <c r="N124" s="1">
        <v>77.4375</v>
      </c>
      <c r="O124" s="8">
        <v>8.7360487857550009</v>
      </c>
    </row>
    <row r="125" spans="3:15" x14ac:dyDescent="0.2">
      <c r="C125" s="70"/>
      <c r="D125" s="66" t="s">
        <v>20</v>
      </c>
      <c r="E125" s="5" t="s">
        <v>32</v>
      </c>
      <c r="F125" s="51" t="s">
        <v>625</v>
      </c>
      <c r="G125" s="6">
        <v>38</v>
      </c>
      <c r="H125" s="13">
        <v>18.421052631578998</v>
      </c>
      <c r="I125" s="2">
        <v>28.947368421053</v>
      </c>
      <c r="J125" s="2">
        <v>26.315789473683999</v>
      </c>
      <c r="K125" s="2">
        <v>18.421052631578998</v>
      </c>
      <c r="L125" s="2">
        <v>5.2631578947369997</v>
      </c>
      <c r="M125" s="2">
        <v>2.6315789473679998</v>
      </c>
      <c r="N125" s="2">
        <v>70.684210526315994</v>
      </c>
      <c r="O125" s="11">
        <v>6.3845474904010002</v>
      </c>
    </row>
    <row r="126" spans="3:15" ht="26" x14ac:dyDescent="0.2">
      <c r="C126" s="70"/>
      <c r="D126" s="67"/>
      <c r="E126" s="4" t="s">
        <v>33</v>
      </c>
      <c r="F126" s="52" t="s">
        <v>624</v>
      </c>
      <c r="G126" s="7">
        <v>566</v>
      </c>
      <c r="H126" s="9">
        <v>21.908127208481002</v>
      </c>
      <c r="I126" s="1">
        <v>24.204946996465999</v>
      </c>
      <c r="J126" s="1">
        <v>24.381625441695999</v>
      </c>
      <c r="K126" s="1">
        <v>15.724381625442</v>
      </c>
      <c r="L126" s="1">
        <v>9.7173144876330007</v>
      </c>
      <c r="M126" s="1">
        <v>4.0636042402830004</v>
      </c>
      <c r="N126" s="1">
        <v>70.982332155476996</v>
      </c>
      <c r="O126" s="8">
        <v>7.214761578869</v>
      </c>
    </row>
    <row r="127" spans="3:15" ht="39" x14ac:dyDescent="0.2">
      <c r="C127" s="70"/>
      <c r="D127" s="67"/>
      <c r="E127" s="4" t="s">
        <v>34</v>
      </c>
      <c r="F127" s="52" t="s">
        <v>625</v>
      </c>
      <c r="G127" s="7">
        <v>7</v>
      </c>
      <c r="H127" s="17" t="s">
        <v>61</v>
      </c>
      <c r="I127" s="1">
        <v>14.285714285714</v>
      </c>
      <c r="J127" s="3" t="s">
        <v>61</v>
      </c>
      <c r="K127" s="1">
        <v>14.285714285714</v>
      </c>
      <c r="L127" s="1">
        <v>28.571428571428999</v>
      </c>
      <c r="M127" s="1">
        <v>42.857142857143003</v>
      </c>
      <c r="N127" s="1">
        <v>83</v>
      </c>
      <c r="O127" s="8">
        <v>7.4833147735479999</v>
      </c>
    </row>
    <row r="128" spans="3:15" ht="39" x14ac:dyDescent="0.2">
      <c r="C128" s="70"/>
      <c r="D128" s="67"/>
      <c r="E128" s="4" t="s">
        <v>35</v>
      </c>
      <c r="F128" s="52" t="s">
        <v>624</v>
      </c>
      <c r="G128" s="7">
        <v>78</v>
      </c>
      <c r="H128" s="9">
        <v>24.358974358973999</v>
      </c>
      <c r="I128" s="1">
        <v>25.641025641026001</v>
      </c>
      <c r="J128" s="1">
        <v>28.205128205127998</v>
      </c>
      <c r="K128" s="1">
        <v>8.9743589743589993</v>
      </c>
      <c r="L128" s="1">
        <v>7.6923076923079998</v>
      </c>
      <c r="M128" s="1">
        <v>5.1282051282049999</v>
      </c>
      <c r="N128" s="1">
        <v>70.230769230768999</v>
      </c>
      <c r="O128" s="8">
        <v>6.8469788141279997</v>
      </c>
    </row>
    <row r="129" spans="3:15" ht="26" x14ac:dyDescent="0.2">
      <c r="C129" s="70"/>
      <c r="D129" s="67"/>
      <c r="E129" s="4" t="s">
        <v>36</v>
      </c>
      <c r="F129" s="52" t="s">
        <v>624</v>
      </c>
      <c r="G129" s="7">
        <v>58</v>
      </c>
      <c r="H129" s="9">
        <v>3.4482758620689999</v>
      </c>
      <c r="I129" s="1">
        <v>6.8965517241379999</v>
      </c>
      <c r="J129" s="1">
        <v>8.6206896551720007</v>
      </c>
      <c r="K129" s="1">
        <v>22.413793103448</v>
      </c>
      <c r="L129" s="1">
        <v>20.689655172414</v>
      </c>
      <c r="M129" s="1">
        <v>37.931034482759003</v>
      </c>
      <c r="N129" s="1">
        <v>81.241379310344996</v>
      </c>
      <c r="O129" s="8">
        <v>8.6192569892410003</v>
      </c>
    </row>
    <row r="130" spans="3:15" x14ac:dyDescent="0.2">
      <c r="C130" s="70"/>
      <c r="D130" s="67"/>
      <c r="E130" s="4" t="s">
        <v>37</v>
      </c>
      <c r="F130" s="52" t="s">
        <v>625</v>
      </c>
      <c r="G130" s="7">
        <v>16</v>
      </c>
      <c r="H130" s="9">
        <v>6.25</v>
      </c>
      <c r="I130" s="1">
        <v>6.25</v>
      </c>
      <c r="J130" s="1">
        <v>31.25</v>
      </c>
      <c r="K130" s="1">
        <v>25</v>
      </c>
      <c r="L130" s="1">
        <v>12.5</v>
      </c>
      <c r="M130" s="1">
        <v>18.75</v>
      </c>
      <c r="N130" s="1">
        <v>76.375</v>
      </c>
      <c r="O130" s="8">
        <v>6.9940450861189998</v>
      </c>
    </row>
    <row r="131" spans="3:15" x14ac:dyDescent="0.2">
      <c r="C131" s="70"/>
      <c r="D131" s="66" t="s">
        <v>21</v>
      </c>
      <c r="E131" s="5" t="s">
        <v>32</v>
      </c>
      <c r="F131" s="51" t="s">
        <v>625</v>
      </c>
      <c r="G131" s="6">
        <v>34</v>
      </c>
      <c r="H131" s="13">
        <v>38.235294117647001</v>
      </c>
      <c r="I131" s="2">
        <v>8.8235294117649996</v>
      </c>
      <c r="J131" s="2">
        <v>26.470588235293999</v>
      </c>
      <c r="K131" s="2">
        <v>17.647058823529001</v>
      </c>
      <c r="L131" s="2">
        <v>2.9411764705880001</v>
      </c>
      <c r="M131" s="2">
        <v>5.8823529411760003</v>
      </c>
      <c r="N131" s="2">
        <v>70.088235294117993</v>
      </c>
      <c r="O131" s="11">
        <v>7.7825276218840003</v>
      </c>
    </row>
    <row r="132" spans="3:15" ht="26" x14ac:dyDescent="0.2">
      <c r="C132" s="70"/>
      <c r="D132" s="67"/>
      <c r="E132" s="4" t="s">
        <v>33</v>
      </c>
      <c r="F132" s="52" t="s">
        <v>624</v>
      </c>
      <c r="G132" s="7">
        <v>441</v>
      </c>
      <c r="H132" s="9">
        <v>20.634920634920999</v>
      </c>
      <c r="I132" s="1">
        <v>25.623582766439998</v>
      </c>
      <c r="J132" s="1">
        <v>24.489795918367001</v>
      </c>
      <c r="K132" s="1">
        <v>17.687074829932001</v>
      </c>
      <c r="L132" s="1">
        <v>9.0702947845799997</v>
      </c>
      <c r="M132" s="1">
        <v>2.49433106576</v>
      </c>
      <c r="N132" s="1">
        <v>70.791383219954994</v>
      </c>
      <c r="O132" s="8">
        <v>6.5855915824959999</v>
      </c>
    </row>
    <row r="133" spans="3:15" ht="39" x14ac:dyDescent="0.2">
      <c r="C133" s="70"/>
      <c r="D133" s="67"/>
      <c r="E133" s="4" t="s">
        <v>34</v>
      </c>
      <c r="F133" s="52" t="s">
        <v>625</v>
      </c>
      <c r="G133" s="7">
        <v>8</v>
      </c>
      <c r="H133" s="17" t="s">
        <v>61</v>
      </c>
      <c r="I133" s="3" t="s">
        <v>61</v>
      </c>
      <c r="J133" s="1">
        <v>12.5</v>
      </c>
      <c r="K133" s="3" t="s">
        <v>61</v>
      </c>
      <c r="L133" s="1">
        <v>37.5</v>
      </c>
      <c r="M133" s="1">
        <v>50</v>
      </c>
      <c r="N133" s="1">
        <v>83.5</v>
      </c>
      <c r="O133" s="8">
        <v>6.3245553203369997</v>
      </c>
    </row>
    <row r="134" spans="3:15" ht="39" x14ac:dyDescent="0.2">
      <c r="C134" s="70"/>
      <c r="D134" s="67"/>
      <c r="E134" s="4" t="s">
        <v>35</v>
      </c>
      <c r="F134" s="52" t="s">
        <v>624</v>
      </c>
      <c r="G134" s="7">
        <v>119</v>
      </c>
      <c r="H134" s="9">
        <v>29.411764705882</v>
      </c>
      <c r="I134" s="1">
        <v>19.327731092436998</v>
      </c>
      <c r="J134" s="1">
        <v>23.529411764706001</v>
      </c>
      <c r="K134" s="1">
        <v>15.966386554622</v>
      </c>
      <c r="L134" s="1">
        <v>5.8823529411760003</v>
      </c>
      <c r="M134" s="1">
        <v>5.8823529411760003</v>
      </c>
      <c r="N134" s="1">
        <v>70.252100840335999</v>
      </c>
      <c r="O134" s="8">
        <v>7.5624165353509998</v>
      </c>
    </row>
    <row r="135" spans="3:15" ht="26" x14ac:dyDescent="0.2">
      <c r="C135" s="70"/>
      <c r="D135" s="67"/>
      <c r="E135" s="4" t="s">
        <v>36</v>
      </c>
      <c r="F135" s="52" t="s">
        <v>624</v>
      </c>
      <c r="G135" s="7">
        <v>147</v>
      </c>
      <c r="H135" s="9">
        <v>6.1224489795919999</v>
      </c>
      <c r="I135" s="1">
        <v>8.8435374149660007</v>
      </c>
      <c r="J135" s="1">
        <v>18.367346938775999</v>
      </c>
      <c r="K135" s="1">
        <v>18.367346938775999</v>
      </c>
      <c r="L135" s="1">
        <v>17.006802721088</v>
      </c>
      <c r="M135" s="1">
        <v>31.292517006802999</v>
      </c>
      <c r="N135" s="1">
        <v>79.074829931972999</v>
      </c>
      <c r="O135" s="8">
        <v>9.1315263284579995</v>
      </c>
    </row>
    <row r="136" spans="3:15" x14ac:dyDescent="0.2">
      <c r="C136" s="70"/>
      <c r="D136" s="67"/>
      <c r="E136" s="4" t="s">
        <v>37</v>
      </c>
      <c r="F136" s="52" t="s">
        <v>625</v>
      </c>
      <c r="G136" s="7">
        <v>16</v>
      </c>
      <c r="H136" s="9">
        <v>6.25</v>
      </c>
      <c r="I136" s="1">
        <v>18.75</v>
      </c>
      <c r="J136" s="1">
        <v>12.5</v>
      </c>
      <c r="K136" s="1">
        <v>18.75</v>
      </c>
      <c r="L136" s="1">
        <v>18.75</v>
      </c>
      <c r="M136" s="1">
        <v>25</v>
      </c>
      <c r="N136" s="1">
        <v>78.5</v>
      </c>
      <c r="O136" s="8">
        <v>10.315037566581999</v>
      </c>
    </row>
    <row r="137" spans="3:15" x14ac:dyDescent="0.2">
      <c r="C137" s="66" t="s">
        <v>38</v>
      </c>
      <c r="D137" s="66" t="s">
        <v>23</v>
      </c>
      <c r="E137" s="5" t="s">
        <v>39</v>
      </c>
      <c r="F137" s="51" t="s">
        <v>624</v>
      </c>
      <c r="G137" s="6">
        <v>458</v>
      </c>
      <c r="H137" s="13">
        <v>16.593886462882001</v>
      </c>
      <c r="I137" s="2">
        <v>15.28384279476</v>
      </c>
      <c r="J137" s="2">
        <v>20.742358078603001</v>
      </c>
      <c r="K137" s="2">
        <v>17.248908296943</v>
      </c>
      <c r="L137" s="2">
        <v>12.227074235808001</v>
      </c>
      <c r="M137" s="2">
        <v>17.903930131004</v>
      </c>
      <c r="N137" s="2">
        <v>74.729257641920995</v>
      </c>
      <c r="O137" s="11">
        <v>9.2235105298170001</v>
      </c>
    </row>
    <row r="138" spans="3:15" x14ac:dyDescent="0.2">
      <c r="C138" s="70"/>
      <c r="D138" s="67"/>
      <c r="E138" s="4" t="s">
        <v>40</v>
      </c>
      <c r="F138" s="52" t="s">
        <v>624</v>
      </c>
      <c r="G138" s="7">
        <v>973</v>
      </c>
      <c r="H138" s="9">
        <v>20.041109969168001</v>
      </c>
      <c r="I138" s="1">
        <v>24.460431654676</v>
      </c>
      <c r="J138" s="1">
        <v>25.488180883864</v>
      </c>
      <c r="K138" s="1">
        <v>17.163412127440999</v>
      </c>
      <c r="L138" s="1">
        <v>9.6608427543679998</v>
      </c>
      <c r="M138" s="1">
        <v>3.1860226104830001</v>
      </c>
      <c r="N138" s="1">
        <v>71.081192189106005</v>
      </c>
      <c r="O138" s="8">
        <v>6.8034264104859998</v>
      </c>
    </row>
    <row r="139" spans="3:15" x14ac:dyDescent="0.2">
      <c r="C139" s="70"/>
      <c r="D139" s="67"/>
      <c r="E139" s="4" t="s">
        <v>41</v>
      </c>
      <c r="F139" s="52" t="s">
        <v>624</v>
      </c>
      <c r="G139" s="7">
        <v>0</v>
      </c>
      <c r="H139" s="17" t="s">
        <v>61</v>
      </c>
      <c r="I139" s="3" t="s">
        <v>61</v>
      </c>
      <c r="J139" s="3" t="s">
        <v>61</v>
      </c>
      <c r="K139" s="3" t="s">
        <v>61</v>
      </c>
      <c r="L139" s="3" t="s">
        <v>61</v>
      </c>
      <c r="M139" s="3" t="s">
        <v>61</v>
      </c>
      <c r="N139" s="3" t="s">
        <v>61</v>
      </c>
      <c r="O139" s="18" t="s">
        <v>61</v>
      </c>
    </row>
    <row r="140" spans="3:15" x14ac:dyDescent="0.2">
      <c r="C140" s="70"/>
      <c r="D140" s="67"/>
      <c r="E140" s="4" t="s">
        <v>42</v>
      </c>
      <c r="F140" s="52" t="s">
        <v>625</v>
      </c>
      <c r="G140" s="7">
        <v>34</v>
      </c>
      <c r="H140" s="9">
        <v>52.941176470587997</v>
      </c>
      <c r="I140" s="1">
        <v>23.529411764706001</v>
      </c>
      <c r="J140" s="1">
        <v>11.764705882353001</v>
      </c>
      <c r="K140" s="1">
        <v>2.9411764705880001</v>
      </c>
      <c r="L140" s="3" t="s">
        <v>61</v>
      </c>
      <c r="M140" s="1">
        <v>8.8235294117649996</v>
      </c>
      <c r="N140" s="1">
        <v>66.794117647058997</v>
      </c>
      <c r="O140" s="8">
        <v>7.7255162101319996</v>
      </c>
    </row>
    <row r="141" spans="3:15" x14ac:dyDescent="0.2">
      <c r="C141" s="70"/>
      <c r="D141" s="67"/>
      <c r="E141" s="4" t="s">
        <v>43</v>
      </c>
      <c r="F141" s="52" t="s">
        <v>625</v>
      </c>
      <c r="G141" s="7">
        <v>10</v>
      </c>
      <c r="H141" s="9">
        <v>30</v>
      </c>
      <c r="I141" s="1">
        <v>20</v>
      </c>
      <c r="J141" s="1">
        <v>10</v>
      </c>
      <c r="K141" s="1">
        <v>10</v>
      </c>
      <c r="L141" s="1">
        <v>20</v>
      </c>
      <c r="M141" s="1">
        <v>10</v>
      </c>
      <c r="N141" s="1">
        <v>73</v>
      </c>
      <c r="O141" s="8">
        <v>12.364824660661</v>
      </c>
    </row>
    <row r="142" spans="3:15" x14ac:dyDescent="0.2">
      <c r="C142" s="70"/>
      <c r="D142" s="67"/>
      <c r="E142" s="4" t="s">
        <v>44</v>
      </c>
      <c r="F142" s="52" t="s">
        <v>625</v>
      </c>
      <c r="G142" s="7">
        <v>31</v>
      </c>
      <c r="H142" s="9">
        <v>29.032258064516</v>
      </c>
      <c r="I142" s="1">
        <v>22.580645161290001</v>
      </c>
      <c r="J142" s="1">
        <v>12.903225806451999</v>
      </c>
      <c r="K142" s="1">
        <v>6.4516129032259997</v>
      </c>
      <c r="L142" s="1">
        <v>6.4516129032259997</v>
      </c>
      <c r="M142" s="1">
        <v>22.580645161290001</v>
      </c>
      <c r="N142" s="1">
        <v>72.709677419355003</v>
      </c>
      <c r="O142" s="8">
        <v>11.375979220525</v>
      </c>
    </row>
    <row r="143" spans="3:15" x14ac:dyDescent="0.2">
      <c r="C143" s="70"/>
      <c r="D143" s="67"/>
      <c r="E143" s="4" t="s">
        <v>37</v>
      </c>
      <c r="F143" s="52" t="s">
        <v>625</v>
      </c>
      <c r="G143" s="7">
        <v>22</v>
      </c>
      <c r="H143" s="9">
        <v>4.5454545454549997</v>
      </c>
      <c r="I143" s="1">
        <v>18.181818181817999</v>
      </c>
      <c r="J143" s="1">
        <v>13.636363636364001</v>
      </c>
      <c r="K143" s="1">
        <v>18.181818181817999</v>
      </c>
      <c r="L143" s="1">
        <v>18.181818181817999</v>
      </c>
      <c r="M143" s="1">
        <v>27.272727272727</v>
      </c>
      <c r="N143" s="1">
        <v>78.272727272726996</v>
      </c>
      <c r="O143" s="8">
        <v>9.2488445516789994</v>
      </c>
    </row>
    <row r="144" spans="3:15" x14ac:dyDescent="0.2">
      <c r="C144" s="70"/>
      <c r="D144" s="66" t="s">
        <v>20</v>
      </c>
      <c r="E144" s="5" t="s">
        <v>39</v>
      </c>
      <c r="F144" s="51" t="s">
        <v>624</v>
      </c>
      <c r="G144" s="6">
        <v>175</v>
      </c>
      <c r="H144" s="13">
        <v>14.857142857143</v>
      </c>
      <c r="I144" s="2">
        <v>20</v>
      </c>
      <c r="J144" s="2">
        <v>20.571428571428999</v>
      </c>
      <c r="K144" s="2">
        <v>16</v>
      </c>
      <c r="L144" s="2">
        <v>12</v>
      </c>
      <c r="M144" s="2">
        <v>16.571428571428999</v>
      </c>
      <c r="N144" s="2">
        <v>74.354285714285993</v>
      </c>
      <c r="O144" s="11">
        <v>9.0134109167769996</v>
      </c>
    </row>
    <row r="145" spans="3:15" x14ac:dyDescent="0.2">
      <c r="C145" s="70"/>
      <c r="D145" s="67"/>
      <c r="E145" s="4" t="s">
        <v>40</v>
      </c>
      <c r="F145" s="52" t="s">
        <v>624</v>
      </c>
      <c r="G145" s="7">
        <v>538</v>
      </c>
      <c r="H145" s="9">
        <v>19.702602230482999</v>
      </c>
      <c r="I145" s="1">
        <v>23.60594795539</v>
      </c>
      <c r="J145" s="1">
        <v>26.208178438661999</v>
      </c>
      <c r="K145" s="1">
        <v>16.356877323420001</v>
      </c>
      <c r="L145" s="1">
        <v>10.03717472119</v>
      </c>
      <c r="M145" s="1">
        <v>4.0892193308550002</v>
      </c>
      <c r="N145" s="1">
        <v>71.312267657993004</v>
      </c>
      <c r="O145" s="8">
        <v>7.0433003724669998</v>
      </c>
    </row>
    <row r="146" spans="3:15" x14ac:dyDescent="0.2">
      <c r="C146" s="70"/>
      <c r="D146" s="67"/>
      <c r="E146" s="4" t="s">
        <v>41</v>
      </c>
      <c r="F146" s="52" t="s">
        <v>624</v>
      </c>
      <c r="G146" s="7">
        <v>0</v>
      </c>
      <c r="H146" s="17" t="s">
        <v>61</v>
      </c>
      <c r="I146" s="3" t="s">
        <v>61</v>
      </c>
      <c r="J146" s="3" t="s">
        <v>61</v>
      </c>
      <c r="K146" s="3" t="s">
        <v>61</v>
      </c>
      <c r="L146" s="3" t="s">
        <v>61</v>
      </c>
      <c r="M146" s="3" t="s">
        <v>61</v>
      </c>
      <c r="N146" s="3" t="s">
        <v>61</v>
      </c>
      <c r="O146" s="18" t="s">
        <v>61</v>
      </c>
    </row>
    <row r="147" spans="3:15" x14ac:dyDescent="0.2">
      <c r="C147" s="70"/>
      <c r="D147" s="67"/>
      <c r="E147" s="4" t="s">
        <v>42</v>
      </c>
      <c r="F147" s="52" t="s">
        <v>625</v>
      </c>
      <c r="G147" s="7">
        <v>20</v>
      </c>
      <c r="H147" s="9">
        <v>65</v>
      </c>
      <c r="I147" s="1">
        <v>25</v>
      </c>
      <c r="J147" s="3" t="s">
        <v>61</v>
      </c>
      <c r="K147" s="1">
        <v>5</v>
      </c>
      <c r="L147" s="3" t="s">
        <v>61</v>
      </c>
      <c r="M147" s="1">
        <v>5</v>
      </c>
      <c r="N147" s="1">
        <v>65.150000000000006</v>
      </c>
      <c r="O147" s="8">
        <v>6.9907834061410004</v>
      </c>
    </row>
    <row r="148" spans="3:15" x14ac:dyDescent="0.2">
      <c r="C148" s="70"/>
      <c r="D148" s="67"/>
      <c r="E148" s="4" t="s">
        <v>43</v>
      </c>
      <c r="F148" s="52" t="s">
        <v>625</v>
      </c>
      <c r="G148" s="7">
        <v>5</v>
      </c>
      <c r="H148" s="9">
        <v>40</v>
      </c>
      <c r="I148" s="1">
        <v>20</v>
      </c>
      <c r="J148" s="3" t="s">
        <v>61</v>
      </c>
      <c r="K148" s="3" t="s">
        <v>61</v>
      </c>
      <c r="L148" s="1">
        <v>20</v>
      </c>
      <c r="M148" s="1">
        <v>20</v>
      </c>
      <c r="N148" s="1">
        <v>73.599999999999994</v>
      </c>
      <c r="O148" s="8">
        <v>15.899685531481</v>
      </c>
    </row>
    <row r="149" spans="3:15" x14ac:dyDescent="0.2">
      <c r="C149" s="70"/>
      <c r="D149" s="67"/>
      <c r="E149" s="4" t="s">
        <v>44</v>
      </c>
      <c r="F149" s="52" t="s">
        <v>625</v>
      </c>
      <c r="G149" s="7">
        <v>14</v>
      </c>
      <c r="H149" s="9">
        <v>35.714285714286</v>
      </c>
      <c r="I149" s="1">
        <v>28.571428571428999</v>
      </c>
      <c r="J149" s="1">
        <v>14.285714285714</v>
      </c>
      <c r="K149" s="1">
        <v>14.285714285714</v>
      </c>
      <c r="L149" s="1">
        <v>7.1428571428570002</v>
      </c>
      <c r="M149" s="3" t="s">
        <v>61</v>
      </c>
      <c r="N149" s="1">
        <v>68.071428571428996</v>
      </c>
      <c r="O149" s="8">
        <v>6.6502086226879999</v>
      </c>
    </row>
    <row r="150" spans="3:15" x14ac:dyDescent="0.2">
      <c r="C150" s="70"/>
      <c r="D150" s="67"/>
      <c r="E150" s="4" t="s">
        <v>37</v>
      </c>
      <c r="F150" s="52" t="s">
        <v>625</v>
      </c>
      <c r="G150" s="7">
        <v>11</v>
      </c>
      <c r="H150" s="9">
        <v>9.0909090909089993</v>
      </c>
      <c r="I150" s="1">
        <v>18.181818181817999</v>
      </c>
      <c r="J150" s="1">
        <v>9.0909090909089993</v>
      </c>
      <c r="K150" s="1">
        <v>18.181818181817999</v>
      </c>
      <c r="L150" s="1">
        <v>18.181818181817999</v>
      </c>
      <c r="M150" s="1">
        <v>27.272727272727</v>
      </c>
      <c r="N150" s="1">
        <v>77.545454545455001</v>
      </c>
      <c r="O150" s="8">
        <v>9.0262244195860006</v>
      </c>
    </row>
    <row r="151" spans="3:15" x14ac:dyDescent="0.2">
      <c r="C151" s="70"/>
      <c r="D151" s="66" t="s">
        <v>21</v>
      </c>
      <c r="E151" s="5" t="s">
        <v>39</v>
      </c>
      <c r="F151" s="51" t="s">
        <v>624</v>
      </c>
      <c r="G151" s="6">
        <v>283</v>
      </c>
      <c r="H151" s="13">
        <v>17.667844522968</v>
      </c>
      <c r="I151" s="2">
        <v>12.367491166078</v>
      </c>
      <c r="J151" s="2">
        <v>20.848056537102</v>
      </c>
      <c r="K151" s="2">
        <v>18.021201413427999</v>
      </c>
      <c r="L151" s="2">
        <v>12.367491166078</v>
      </c>
      <c r="M151" s="2">
        <v>18.727915194346</v>
      </c>
      <c r="N151" s="2">
        <v>74.961130742048994</v>
      </c>
      <c r="O151" s="11">
        <v>9.3593682801470006</v>
      </c>
    </row>
    <row r="152" spans="3:15" x14ac:dyDescent="0.2">
      <c r="C152" s="70"/>
      <c r="D152" s="67"/>
      <c r="E152" s="4" t="s">
        <v>40</v>
      </c>
      <c r="F152" s="52" t="s">
        <v>624</v>
      </c>
      <c r="G152" s="7">
        <v>435</v>
      </c>
      <c r="H152" s="9">
        <v>20.459770114943002</v>
      </c>
      <c r="I152" s="1">
        <v>25.517241379310001</v>
      </c>
      <c r="J152" s="1">
        <v>24.597701149424999</v>
      </c>
      <c r="K152" s="1">
        <v>18.160919540230001</v>
      </c>
      <c r="L152" s="1">
        <v>9.1954022988510005</v>
      </c>
      <c r="M152" s="1">
        <v>2.0689655172410002</v>
      </c>
      <c r="N152" s="1">
        <v>70.795402298851002</v>
      </c>
      <c r="O152" s="8">
        <v>6.4911834578449996</v>
      </c>
    </row>
    <row r="153" spans="3:15" x14ac:dyDescent="0.2">
      <c r="C153" s="70"/>
      <c r="D153" s="67"/>
      <c r="E153" s="4" t="s">
        <v>41</v>
      </c>
      <c r="F153" s="52" t="s">
        <v>624</v>
      </c>
      <c r="G153" s="7">
        <v>0</v>
      </c>
      <c r="H153" s="17" t="s">
        <v>61</v>
      </c>
      <c r="I153" s="3" t="s">
        <v>61</v>
      </c>
      <c r="J153" s="3" t="s">
        <v>61</v>
      </c>
      <c r="K153" s="3" t="s">
        <v>61</v>
      </c>
      <c r="L153" s="3" t="s">
        <v>61</v>
      </c>
      <c r="M153" s="3" t="s">
        <v>61</v>
      </c>
      <c r="N153" s="3" t="s">
        <v>61</v>
      </c>
      <c r="O153" s="18" t="s">
        <v>61</v>
      </c>
    </row>
    <row r="154" spans="3:15" x14ac:dyDescent="0.2">
      <c r="C154" s="70"/>
      <c r="D154" s="67"/>
      <c r="E154" s="4" t="s">
        <v>42</v>
      </c>
      <c r="F154" s="52" t="s">
        <v>625</v>
      </c>
      <c r="G154" s="7">
        <v>14</v>
      </c>
      <c r="H154" s="9">
        <v>35.714285714286</v>
      </c>
      <c r="I154" s="1">
        <v>21.428571428571001</v>
      </c>
      <c r="J154" s="1">
        <v>28.571428571428999</v>
      </c>
      <c r="K154" s="3" t="s">
        <v>61</v>
      </c>
      <c r="L154" s="3" t="s">
        <v>61</v>
      </c>
      <c r="M154" s="1">
        <v>14.285714285714</v>
      </c>
      <c r="N154" s="1">
        <v>69.142857142856997</v>
      </c>
      <c r="O154" s="8">
        <v>8.3652867241970004</v>
      </c>
    </row>
    <row r="155" spans="3:15" x14ac:dyDescent="0.2">
      <c r="C155" s="70"/>
      <c r="D155" s="67"/>
      <c r="E155" s="4" t="s">
        <v>43</v>
      </c>
      <c r="F155" s="52" t="s">
        <v>625</v>
      </c>
      <c r="G155" s="7">
        <v>5</v>
      </c>
      <c r="H155" s="9">
        <v>20</v>
      </c>
      <c r="I155" s="1">
        <v>20</v>
      </c>
      <c r="J155" s="1">
        <v>20</v>
      </c>
      <c r="K155" s="1">
        <v>20</v>
      </c>
      <c r="L155" s="1">
        <v>20</v>
      </c>
      <c r="M155" s="3" t="s">
        <v>61</v>
      </c>
      <c r="N155" s="1">
        <v>72.400000000000006</v>
      </c>
      <c r="O155" s="8">
        <v>9.5026312145639995</v>
      </c>
    </row>
    <row r="156" spans="3:15" x14ac:dyDescent="0.2">
      <c r="C156" s="70"/>
      <c r="D156" s="67"/>
      <c r="E156" s="4" t="s">
        <v>44</v>
      </c>
      <c r="F156" s="52" t="s">
        <v>625</v>
      </c>
      <c r="G156" s="7">
        <v>17</v>
      </c>
      <c r="H156" s="9">
        <v>23.529411764706001</v>
      </c>
      <c r="I156" s="1">
        <v>17.647058823529001</v>
      </c>
      <c r="J156" s="1">
        <v>11.764705882353001</v>
      </c>
      <c r="K156" s="3" t="s">
        <v>61</v>
      </c>
      <c r="L156" s="1">
        <v>5.8823529411760003</v>
      </c>
      <c r="M156" s="1">
        <v>41.176470588234999</v>
      </c>
      <c r="N156" s="1">
        <v>76.529411764705998</v>
      </c>
      <c r="O156" s="8">
        <v>13.129726039882</v>
      </c>
    </row>
    <row r="157" spans="3:15" x14ac:dyDescent="0.2">
      <c r="C157" s="70"/>
      <c r="D157" s="67"/>
      <c r="E157" s="4" t="s">
        <v>37</v>
      </c>
      <c r="F157" s="52" t="s">
        <v>625</v>
      </c>
      <c r="G157" s="7">
        <v>11</v>
      </c>
      <c r="H157" s="17" t="s">
        <v>61</v>
      </c>
      <c r="I157" s="1">
        <v>18.181818181817999</v>
      </c>
      <c r="J157" s="1">
        <v>18.181818181817999</v>
      </c>
      <c r="K157" s="1">
        <v>18.181818181817999</v>
      </c>
      <c r="L157" s="1">
        <v>18.181818181817999</v>
      </c>
      <c r="M157" s="1">
        <v>27.272727272727</v>
      </c>
      <c r="N157" s="1">
        <v>79</v>
      </c>
      <c r="O157" s="8">
        <v>9.8488578017959991</v>
      </c>
    </row>
    <row r="158" spans="3:15" x14ac:dyDescent="0.2">
      <c r="C158" s="66" t="s">
        <v>45</v>
      </c>
      <c r="D158" s="64" t="s">
        <v>19</v>
      </c>
      <c r="E158" s="5" t="s">
        <v>46</v>
      </c>
      <c r="F158" s="51" t="s">
        <v>624</v>
      </c>
      <c r="G158" s="6">
        <v>770</v>
      </c>
      <c r="H158" s="13">
        <v>20.909090909090999</v>
      </c>
      <c r="I158" s="2">
        <v>24.415584415584</v>
      </c>
      <c r="J158" s="2">
        <v>25.584415584416</v>
      </c>
      <c r="K158" s="2">
        <v>16.493506493506001</v>
      </c>
      <c r="L158" s="2">
        <v>8.0519480519479991</v>
      </c>
      <c r="M158" s="2">
        <v>4.5454545454549997</v>
      </c>
      <c r="N158" s="2">
        <v>71.118181818181995</v>
      </c>
      <c r="O158" s="11">
        <v>7.3092781281689998</v>
      </c>
    </row>
    <row r="159" spans="3:15" ht="26" x14ac:dyDescent="0.2">
      <c r="C159" s="70"/>
      <c r="D159" s="65"/>
      <c r="E159" s="4" t="s">
        <v>47</v>
      </c>
      <c r="F159" s="52" t="s">
        <v>624</v>
      </c>
      <c r="G159" s="7">
        <v>335</v>
      </c>
      <c r="H159" s="9">
        <v>19.402985074627001</v>
      </c>
      <c r="I159" s="1">
        <v>14.925373134328</v>
      </c>
      <c r="J159" s="1">
        <v>24.477611940298999</v>
      </c>
      <c r="K159" s="1">
        <v>17.014925373134002</v>
      </c>
      <c r="L159" s="1">
        <v>13.432835820896001</v>
      </c>
      <c r="M159" s="1">
        <v>10.746268656716</v>
      </c>
      <c r="N159" s="1">
        <v>73.140298507463001</v>
      </c>
      <c r="O159" s="8">
        <v>8.1137876980379993</v>
      </c>
    </row>
    <row r="160" spans="3:15" x14ac:dyDescent="0.2">
      <c r="C160" s="70"/>
      <c r="D160" s="65"/>
      <c r="E160" s="4" t="s">
        <v>48</v>
      </c>
      <c r="F160" s="52" t="s">
        <v>625</v>
      </c>
      <c r="G160" s="7">
        <v>34</v>
      </c>
      <c r="H160" s="9">
        <v>17.647058823529001</v>
      </c>
      <c r="I160" s="1">
        <v>23.529411764706001</v>
      </c>
      <c r="J160" s="1">
        <v>20.588235294118</v>
      </c>
      <c r="K160" s="1">
        <v>17.647058823529001</v>
      </c>
      <c r="L160" s="1">
        <v>5.8823529411760003</v>
      </c>
      <c r="M160" s="1">
        <v>14.705882352941</v>
      </c>
      <c r="N160" s="1">
        <v>73.205882352941003</v>
      </c>
      <c r="O160" s="8">
        <v>9.5148350254480007</v>
      </c>
    </row>
    <row r="161" spans="2:22" ht="39" x14ac:dyDescent="0.2">
      <c r="C161" s="70"/>
      <c r="D161" s="65"/>
      <c r="E161" s="4" t="s">
        <v>49</v>
      </c>
      <c r="F161" s="52" t="s">
        <v>624</v>
      </c>
      <c r="G161" s="7">
        <v>318</v>
      </c>
      <c r="H161" s="9">
        <v>20.125786163522001</v>
      </c>
      <c r="I161" s="1">
        <v>23.270440251572001</v>
      </c>
      <c r="J161" s="1">
        <v>18.553459119496999</v>
      </c>
      <c r="K161" s="1">
        <v>16.037735849057</v>
      </c>
      <c r="L161" s="1">
        <v>11.949685534591</v>
      </c>
      <c r="M161" s="1">
        <v>10.062893081761001</v>
      </c>
      <c r="N161" s="1">
        <v>72.380503144654</v>
      </c>
      <c r="O161" s="8">
        <v>8.2837987749290001</v>
      </c>
    </row>
    <row r="162" spans="2:22" x14ac:dyDescent="0.2">
      <c r="C162" s="70"/>
      <c r="D162" s="65"/>
      <c r="E162" s="4" t="s">
        <v>50</v>
      </c>
      <c r="F162" s="52" t="s">
        <v>625</v>
      </c>
      <c r="G162" s="7">
        <v>18</v>
      </c>
      <c r="H162" s="17" t="s">
        <v>61</v>
      </c>
      <c r="I162" s="3" t="s">
        <v>61</v>
      </c>
      <c r="J162" s="3" t="s">
        <v>61</v>
      </c>
      <c r="K162" s="1">
        <v>11.111111111111001</v>
      </c>
      <c r="L162" s="1">
        <v>16.666666666666998</v>
      </c>
      <c r="M162" s="1">
        <v>72.222222222222001</v>
      </c>
      <c r="N162" s="1">
        <v>87.888888888888999</v>
      </c>
      <c r="O162" s="8">
        <v>5.998910576478</v>
      </c>
    </row>
    <row r="163" spans="2:22" x14ac:dyDescent="0.2">
      <c r="C163" s="70"/>
      <c r="D163" s="65"/>
      <c r="E163" s="4" t="s">
        <v>44</v>
      </c>
      <c r="F163" s="52" t="s">
        <v>625</v>
      </c>
      <c r="G163" s="7">
        <v>25</v>
      </c>
      <c r="H163" s="9">
        <v>12</v>
      </c>
      <c r="I163" s="1">
        <v>20</v>
      </c>
      <c r="J163" s="1">
        <v>20</v>
      </c>
      <c r="K163" s="1">
        <v>20</v>
      </c>
      <c r="L163" s="1">
        <v>16</v>
      </c>
      <c r="M163" s="1">
        <v>12</v>
      </c>
      <c r="N163" s="1">
        <v>75.239999999999995</v>
      </c>
      <c r="O163" s="8">
        <v>9.3776329636</v>
      </c>
    </row>
    <row r="164" spans="2:22" x14ac:dyDescent="0.2">
      <c r="C164" s="70"/>
      <c r="D164" s="65"/>
      <c r="E164" s="4" t="s">
        <v>37</v>
      </c>
      <c r="F164" s="52" t="s">
        <v>625</v>
      </c>
      <c r="G164" s="7">
        <v>28</v>
      </c>
      <c r="H164" s="9">
        <v>10.714285714286</v>
      </c>
      <c r="I164" s="1">
        <v>14.285714285714</v>
      </c>
      <c r="J164" s="1">
        <v>17.857142857143</v>
      </c>
      <c r="K164" s="1">
        <v>21.428571428571001</v>
      </c>
      <c r="L164" s="1">
        <v>14.285714285714</v>
      </c>
      <c r="M164" s="1">
        <v>21.428571428571001</v>
      </c>
      <c r="N164" s="1">
        <v>76.178571428571004</v>
      </c>
      <c r="O164" s="8">
        <v>8.5593941090029997</v>
      </c>
    </row>
    <row r="165" spans="2:22" x14ac:dyDescent="0.2">
      <c r="C165" s="70"/>
      <c r="D165" s="65"/>
      <c r="E165" s="4" t="s">
        <v>51</v>
      </c>
      <c r="F165" s="52" t="s">
        <v>624</v>
      </c>
      <c r="G165" s="7">
        <v>1105</v>
      </c>
      <c r="H165" s="9">
        <v>20.452488687782999</v>
      </c>
      <c r="I165" s="1">
        <v>21.538461538461998</v>
      </c>
      <c r="J165" s="1">
        <v>25.248868778281</v>
      </c>
      <c r="K165" s="1">
        <v>16.651583710406999</v>
      </c>
      <c r="L165" s="1">
        <v>9.683257918552</v>
      </c>
      <c r="M165" s="1">
        <v>6.4253393665159999</v>
      </c>
      <c r="N165" s="1">
        <v>71.731221719456997</v>
      </c>
      <c r="O165" s="8">
        <v>7.6154860371569999</v>
      </c>
    </row>
    <row r="166" spans="2:22" x14ac:dyDescent="0.2">
      <c r="C166" s="70"/>
      <c r="D166" s="65"/>
      <c r="E166" s="4" t="s">
        <v>52</v>
      </c>
      <c r="F166" s="52" t="s">
        <v>624</v>
      </c>
      <c r="G166" s="7">
        <v>352</v>
      </c>
      <c r="H166" s="9">
        <v>19.886363636363999</v>
      </c>
      <c r="I166" s="1">
        <v>23.295454545455001</v>
      </c>
      <c r="J166" s="1">
        <v>18.75</v>
      </c>
      <c r="K166" s="1">
        <v>16.193181818182001</v>
      </c>
      <c r="L166" s="1">
        <v>11.363636363635999</v>
      </c>
      <c r="M166" s="1">
        <v>10.511363636364001</v>
      </c>
      <c r="N166" s="1">
        <v>72.460227272726996</v>
      </c>
      <c r="O166" s="8">
        <v>8.3991322272259996</v>
      </c>
    </row>
    <row r="167" spans="2:22" x14ac:dyDescent="0.2">
      <c r="C167" s="66" t="s">
        <v>53</v>
      </c>
      <c r="D167" s="64" t="s">
        <v>19</v>
      </c>
      <c r="E167" s="5" t="s">
        <v>54</v>
      </c>
      <c r="F167" s="51" t="s">
        <v>624</v>
      </c>
      <c r="G167" s="6">
        <v>513</v>
      </c>
      <c r="H167" s="13">
        <v>22.222222222222001</v>
      </c>
      <c r="I167" s="2">
        <v>20.662768031189</v>
      </c>
      <c r="J167" s="2">
        <v>23.586744639376001</v>
      </c>
      <c r="K167" s="2">
        <v>17.543859649123</v>
      </c>
      <c r="L167" s="2">
        <v>8.3820662768030001</v>
      </c>
      <c r="M167" s="2">
        <v>7.6023391812870003</v>
      </c>
      <c r="N167" s="2">
        <v>71.812865497076004</v>
      </c>
      <c r="O167" s="11">
        <v>7.9438993750359996</v>
      </c>
    </row>
    <row r="168" spans="2:22" x14ac:dyDescent="0.2">
      <c r="C168" s="70"/>
      <c r="D168" s="65"/>
      <c r="E168" s="4" t="s">
        <v>55</v>
      </c>
      <c r="F168" s="52" t="s">
        <v>624</v>
      </c>
      <c r="G168" s="7">
        <v>639</v>
      </c>
      <c r="H168" s="9">
        <v>20.031298904538001</v>
      </c>
      <c r="I168" s="1">
        <v>20.970266040689001</v>
      </c>
      <c r="J168" s="1">
        <v>22.535211267606002</v>
      </c>
      <c r="K168" s="1">
        <v>15.336463223787</v>
      </c>
      <c r="L168" s="1">
        <v>10.954616588419</v>
      </c>
      <c r="M168" s="1">
        <v>10.172143974960999</v>
      </c>
      <c r="N168" s="1">
        <v>72.422535211267999</v>
      </c>
      <c r="O168" s="8">
        <v>8.2395479047990001</v>
      </c>
    </row>
    <row r="169" spans="2:22" x14ac:dyDescent="0.2">
      <c r="C169" s="70"/>
      <c r="D169" s="65"/>
      <c r="E169" s="4" t="s">
        <v>56</v>
      </c>
      <c r="F169" s="52" t="s">
        <v>624</v>
      </c>
      <c r="G169" s="7">
        <v>376</v>
      </c>
      <c r="H169" s="9">
        <v>15.957446808511</v>
      </c>
      <c r="I169" s="1">
        <v>23.670212765957</v>
      </c>
      <c r="J169" s="1">
        <v>23.936170212766001</v>
      </c>
      <c r="K169" s="1">
        <v>17.553191489362</v>
      </c>
      <c r="L169" s="1">
        <v>11.968085106383</v>
      </c>
      <c r="M169" s="1">
        <v>6.9148936170209998</v>
      </c>
      <c r="N169" s="1">
        <v>72.465425531915002</v>
      </c>
      <c r="O169" s="8">
        <v>7.8488301517980004</v>
      </c>
    </row>
    <row r="170" spans="2:22" x14ac:dyDescent="0.2">
      <c r="C170" s="66" t="s">
        <v>57</v>
      </c>
      <c r="D170" s="64" t="s">
        <v>19</v>
      </c>
      <c r="E170" s="5" t="s">
        <v>58</v>
      </c>
      <c r="F170" s="51" t="s">
        <v>624</v>
      </c>
      <c r="G170" s="6">
        <v>537</v>
      </c>
      <c r="H170" s="13">
        <v>21.415270018622</v>
      </c>
      <c r="I170" s="2">
        <v>21.415270018622</v>
      </c>
      <c r="J170" s="2">
        <v>23.277467411545999</v>
      </c>
      <c r="K170" s="2">
        <v>18.063314711358998</v>
      </c>
      <c r="L170" s="2">
        <v>8.5661080074489995</v>
      </c>
      <c r="M170" s="2">
        <v>7.2625698324019998</v>
      </c>
      <c r="N170" s="2">
        <v>71.754189944133998</v>
      </c>
      <c r="O170" s="11">
        <v>7.7451902591490001</v>
      </c>
    </row>
    <row r="171" spans="2:22" x14ac:dyDescent="0.2">
      <c r="C171" s="67"/>
      <c r="D171" s="65"/>
      <c r="E171" s="4" t="s">
        <v>59</v>
      </c>
      <c r="F171" s="52" t="s">
        <v>624</v>
      </c>
      <c r="G171" s="7">
        <v>682</v>
      </c>
      <c r="H171" s="9">
        <v>18.914956011729998</v>
      </c>
      <c r="I171" s="1">
        <v>19.648093841642002</v>
      </c>
      <c r="J171" s="1">
        <v>23.020527859238001</v>
      </c>
      <c r="K171" s="1">
        <v>16.862170087976999</v>
      </c>
      <c r="L171" s="1">
        <v>11.583577712609999</v>
      </c>
      <c r="M171" s="1">
        <v>9.9706744868040005</v>
      </c>
      <c r="N171" s="1">
        <v>72.802052785924005</v>
      </c>
      <c r="O171" s="8">
        <v>8.3314485791759996</v>
      </c>
    </row>
    <row r="172" spans="2:22" x14ac:dyDescent="0.2">
      <c r="C172" s="71"/>
      <c r="D172" s="68"/>
      <c r="E172" s="19" t="s">
        <v>60</v>
      </c>
      <c r="F172" s="53" t="s">
        <v>624</v>
      </c>
      <c r="G172" s="21">
        <v>309</v>
      </c>
      <c r="H172" s="36">
        <v>18.770226537216999</v>
      </c>
      <c r="I172" s="16">
        <v>25.88996763754</v>
      </c>
      <c r="J172" s="16">
        <v>23.624595469256001</v>
      </c>
      <c r="K172" s="16">
        <v>13.592233009709</v>
      </c>
      <c r="L172" s="16">
        <v>10.679611650485</v>
      </c>
      <c r="M172" s="16">
        <v>7.4433656957930001</v>
      </c>
      <c r="N172" s="16">
        <v>71.786407766989996</v>
      </c>
      <c r="O172" s="34">
        <v>7.8603688887320002</v>
      </c>
    </row>
    <row r="173" spans="2:22" x14ac:dyDescent="0.2">
      <c r="C173" s="44" t="s">
        <v>626</v>
      </c>
    </row>
    <row r="174" spans="2:22" x14ac:dyDescent="0.2">
      <c r="B174" s="22" t="str">
        <f xml:space="preserve"> HYPERLINK("#'目次'!B9", "[3]")</f>
        <v>[3]</v>
      </c>
      <c r="C174" s="58" t="s">
        <v>79</v>
      </c>
      <c r="D174" s="59"/>
      <c r="E174" s="59"/>
      <c r="F174" s="59"/>
      <c r="G174" s="59"/>
      <c r="H174" s="59"/>
      <c r="I174" s="59"/>
      <c r="J174" s="59"/>
      <c r="K174" s="59"/>
      <c r="L174" s="59"/>
      <c r="M174" s="59"/>
      <c r="N174" s="59"/>
      <c r="O174" s="59"/>
      <c r="P174" s="59"/>
      <c r="Q174" s="59"/>
      <c r="R174" s="59"/>
      <c r="S174" s="59"/>
      <c r="T174" s="59"/>
      <c r="U174" s="59"/>
      <c r="V174" s="59"/>
    </row>
    <row r="177" spans="3:22" x14ac:dyDescent="0.2">
      <c r="C177" s="58" t="s">
        <v>13</v>
      </c>
      <c r="D177" s="59"/>
      <c r="E177" s="59"/>
      <c r="F177" s="59"/>
      <c r="G177" s="59"/>
      <c r="H177" s="59"/>
      <c r="I177" s="59"/>
      <c r="J177" s="59"/>
      <c r="K177" s="59"/>
      <c r="L177" s="59"/>
      <c r="M177" s="59"/>
      <c r="N177" s="59"/>
      <c r="O177" s="59"/>
      <c r="P177" s="59"/>
      <c r="Q177" s="59"/>
      <c r="R177" s="59"/>
      <c r="S177" s="59"/>
      <c r="T177" s="59"/>
      <c r="U177" s="59"/>
      <c r="V177" s="59"/>
    </row>
    <row r="178" spans="3:22" ht="26" x14ac:dyDescent="0.2">
      <c r="C178" s="60"/>
      <c r="D178" s="61"/>
      <c r="E178" s="61"/>
      <c r="F178" s="61"/>
      <c r="G178" s="20" t="s">
        <v>14</v>
      </c>
      <c r="H178" s="25" t="s">
        <v>80</v>
      </c>
      <c r="I178" s="10" t="s">
        <v>69</v>
      </c>
      <c r="J178" s="10" t="s">
        <v>70</v>
      </c>
      <c r="K178" s="10" t="s">
        <v>71</v>
      </c>
      <c r="L178" s="10" t="s">
        <v>72</v>
      </c>
      <c r="M178" s="10" t="s">
        <v>73</v>
      </c>
      <c r="N178" s="10" t="s">
        <v>74</v>
      </c>
      <c r="O178" s="10" t="s">
        <v>81</v>
      </c>
      <c r="P178" s="10" t="s">
        <v>69</v>
      </c>
      <c r="Q178" s="10" t="s">
        <v>70</v>
      </c>
      <c r="R178" s="10" t="s">
        <v>71</v>
      </c>
      <c r="S178" s="10" t="s">
        <v>72</v>
      </c>
      <c r="T178" s="10" t="s">
        <v>73</v>
      </c>
      <c r="U178" s="26" t="s">
        <v>74</v>
      </c>
    </row>
    <row r="179" spans="3:22" x14ac:dyDescent="0.2">
      <c r="C179" s="62"/>
      <c r="D179" s="63"/>
      <c r="E179" s="63"/>
      <c r="F179" s="63"/>
      <c r="G179" s="23"/>
      <c r="H179" s="31"/>
      <c r="I179" s="12"/>
      <c r="J179" s="12"/>
      <c r="K179" s="12"/>
      <c r="L179" s="12"/>
      <c r="M179" s="12"/>
      <c r="N179" s="12"/>
      <c r="O179" s="12"/>
      <c r="P179" s="12"/>
      <c r="Q179" s="12"/>
      <c r="R179" s="12"/>
      <c r="S179" s="12"/>
      <c r="T179" s="12"/>
      <c r="U179" s="28"/>
    </row>
    <row r="180" spans="3:22" x14ac:dyDescent="0.2">
      <c r="C180" s="24"/>
      <c r="D180" s="30"/>
      <c r="E180" s="29" t="s">
        <v>14</v>
      </c>
      <c r="F180" s="50" t="s">
        <v>624</v>
      </c>
      <c r="G180" s="27">
        <v>1528</v>
      </c>
      <c r="H180" s="15">
        <v>49.934554973822003</v>
      </c>
      <c r="I180" s="15">
        <v>10.013089005236001</v>
      </c>
      <c r="J180" s="15">
        <v>11.387434554974</v>
      </c>
      <c r="K180" s="15">
        <v>11.780104712042</v>
      </c>
      <c r="L180" s="15">
        <v>7.9188481675390001</v>
      </c>
      <c r="M180" s="15">
        <v>5.1701570680630002</v>
      </c>
      <c r="N180" s="15">
        <v>3.6649214659689999</v>
      </c>
      <c r="O180" s="15">
        <v>50.065445026177997</v>
      </c>
      <c r="P180" s="15">
        <v>9.7513089005240001</v>
      </c>
      <c r="Q180" s="15">
        <v>10.143979057592</v>
      </c>
      <c r="R180" s="15">
        <v>11.452879581152001</v>
      </c>
      <c r="S180" s="15">
        <v>8.7041884816750006</v>
      </c>
      <c r="T180" s="15">
        <v>5.1701570680630002</v>
      </c>
      <c r="U180" s="33">
        <v>4.8429319371729997</v>
      </c>
    </row>
    <row r="181" spans="3:22" x14ac:dyDescent="0.2">
      <c r="C181" s="69" t="s">
        <v>18</v>
      </c>
      <c r="D181" s="64" t="s">
        <v>19</v>
      </c>
      <c r="E181" s="5" t="s">
        <v>20</v>
      </c>
      <c r="F181" s="51" t="s">
        <v>624</v>
      </c>
      <c r="G181" s="6">
        <v>763</v>
      </c>
      <c r="H181" s="13">
        <v>100</v>
      </c>
      <c r="I181" s="2">
        <v>20.052424639581002</v>
      </c>
      <c r="J181" s="2">
        <v>22.804718217562002</v>
      </c>
      <c r="K181" s="2">
        <v>23.591087811270999</v>
      </c>
      <c r="L181" s="2">
        <v>15.858453473132</v>
      </c>
      <c r="M181" s="2">
        <v>10.353866317169</v>
      </c>
      <c r="N181" s="2">
        <v>7.339449541284</v>
      </c>
      <c r="O181" s="14" t="s">
        <v>61</v>
      </c>
      <c r="P181" s="14" t="s">
        <v>61</v>
      </c>
      <c r="Q181" s="14" t="s">
        <v>61</v>
      </c>
      <c r="R181" s="14" t="s">
        <v>61</v>
      </c>
      <c r="S181" s="14" t="s">
        <v>61</v>
      </c>
      <c r="T181" s="14" t="s">
        <v>61</v>
      </c>
      <c r="U181" s="37" t="s">
        <v>61</v>
      </c>
    </row>
    <row r="182" spans="3:22" x14ac:dyDescent="0.2">
      <c r="C182" s="70"/>
      <c r="D182" s="65"/>
      <c r="E182" s="4" t="s">
        <v>21</v>
      </c>
      <c r="F182" s="52" t="s">
        <v>624</v>
      </c>
      <c r="G182" s="7">
        <v>765</v>
      </c>
      <c r="H182" s="17" t="s">
        <v>61</v>
      </c>
      <c r="I182" s="3" t="s">
        <v>61</v>
      </c>
      <c r="J182" s="3" t="s">
        <v>61</v>
      </c>
      <c r="K182" s="3" t="s">
        <v>61</v>
      </c>
      <c r="L182" s="3" t="s">
        <v>61</v>
      </c>
      <c r="M182" s="3" t="s">
        <v>61</v>
      </c>
      <c r="N182" s="3" t="s">
        <v>61</v>
      </c>
      <c r="O182" s="1">
        <v>100</v>
      </c>
      <c r="P182" s="1">
        <v>19.477124183007</v>
      </c>
      <c r="Q182" s="1">
        <v>20.261437908497001</v>
      </c>
      <c r="R182" s="1">
        <v>22.875816993463999</v>
      </c>
      <c r="S182" s="1">
        <v>17.385620915033002</v>
      </c>
      <c r="T182" s="1">
        <v>10.326797385620999</v>
      </c>
      <c r="U182" s="8">
        <v>9.6732026143790009</v>
      </c>
    </row>
    <row r="183" spans="3:22" x14ac:dyDescent="0.2">
      <c r="C183" s="66" t="s">
        <v>22</v>
      </c>
      <c r="D183" s="66" t="s">
        <v>23</v>
      </c>
      <c r="E183" s="5" t="s">
        <v>24</v>
      </c>
      <c r="F183" s="51" t="s">
        <v>624</v>
      </c>
      <c r="G183" s="6">
        <v>302</v>
      </c>
      <c r="H183" s="13">
        <v>50.662251655628999</v>
      </c>
      <c r="I183" s="2">
        <v>50.662251655628999</v>
      </c>
      <c r="J183" s="14" t="s">
        <v>61</v>
      </c>
      <c r="K183" s="14" t="s">
        <v>61</v>
      </c>
      <c r="L183" s="14" t="s">
        <v>61</v>
      </c>
      <c r="M183" s="14" t="s">
        <v>61</v>
      </c>
      <c r="N183" s="14" t="s">
        <v>61</v>
      </c>
      <c r="O183" s="2">
        <v>49.337748344371001</v>
      </c>
      <c r="P183" s="2">
        <v>49.337748344371001</v>
      </c>
      <c r="Q183" s="14" t="s">
        <v>61</v>
      </c>
      <c r="R183" s="14" t="s">
        <v>61</v>
      </c>
      <c r="S183" s="14" t="s">
        <v>61</v>
      </c>
      <c r="T183" s="14" t="s">
        <v>61</v>
      </c>
      <c r="U183" s="37" t="s">
        <v>61</v>
      </c>
    </row>
    <row r="184" spans="3:22" x14ac:dyDescent="0.2">
      <c r="C184" s="70"/>
      <c r="D184" s="67"/>
      <c r="E184" s="4" t="s">
        <v>25</v>
      </c>
      <c r="F184" s="52" t="s">
        <v>624</v>
      </c>
      <c r="G184" s="7">
        <v>329</v>
      </c>
      <c r="H184" s="9">
        <v>52.887537993921001</v>
      </c>
      <c r="I184" s="3" t="s">
        <v>61</v>
      </c>
      <c r="J184" s="1">
        <v>52.887537993921001</v>
      </c>
      <c r="K184" s="3" t="s">
        <v>61</v>
      </c>
      <c r="L184" s="3" t="s">
        <v>61</v>
      </c>
      <c r="M184" s="3" t="s">
        <v>61</v>
      </c>
      <c r="N184" s="3" t="s">
        <v>61</v>
      </c>
      <c r="O184" s="1">
        <v>47.112462006078999</v>
      </c>
      <c r="P184" s="3" t="s">
        <v>61</v>
      </c>
      <c r="Q184" s="1">
        <v>47.112462006078999</v>
      </c>
      <c r="R184" s="3" t="s">
        <v>61</v>
      </c>
      <c r="S184" s="3" t="s">
        <v>61</v>
      </c>
      <c r="T184" s="3" t="s">
        <v>61</v>
      </c>
      <c r="U184" s="18" t="s">
        <v>61</v>
      </c>
    </row>
    <row r="185" spans="3:22" x14ac:dyDescent="0.2">
      <c r="C185" s="70"/>
      <c r="D185" s="67"/>
      <c r="E185" s="4" t="s">
        <v>26</v>
      </c>
      <c r="F185" s="52" t="s">
        <v>624</v>
      </c>
      <c r="G185" s="7">
        <v>355</v>
      </c>
      <c r="H185" s="9">
        <v>50.704225352112999</v>
      </c>
      <c r="I185" s="3" t="s">
        <v>61</v>
      </c>
      <c r="J185" s="3" t="s">
        <v>61</v>
      </c>
      <c r="K185" s="1">
        <v>50.704225352112999</v>
      </c>
      <c r="L185" s="3" t="s">
        <v>61</v>
      </c>
      <c r="M185" s="3" t="s">
        <v>61</v>
      </c>
      <c r="N185" s="3" t="s">
        <v>61</v>
      </c>
      <c r="O185" s="1">
        <v>49.295774647887001</v>
      </c>
      <c r="P185" s="3" t="s">
        <v>61</v>
      </c>
      <c r="Q185" s="3" t="s">
        <v>61</v>
      </c>
      <c r="R185" s="1">
        <v>49.295774647887001</v>
      </c>
      <c r="S185" s="3" t="s">
        <v>61</v>
      </c>
      <c r="T185" s="3" t="s">
        <v>61</v>
      </c>
      <c r="U185" s="18" t="s">
        <v>61</v>
      </c>
    </row>
    <row r="186" spans="3:22" x14ac:dyDescent="0.2">
      <c r="C186" s="70"/>
      <c r="D186" s="67"/>
      <c r="E186" s="4" t="s">
        <v>27</v>
      </c>
      <c r="F186" s="52" t="s">
        <v>624</v>
      </c>
      <c r="G186" s="7">
        <v>254</v>
      </c>
      <c r="H186" s="9">
        <v>47.637795275591003</v>
      </c>
      <c r="I186" s="3" t="s">
        <v>61</v>
      </c>
      <c r="J186" s="3" t="s">
        <v>61</v>
      </c>
      <c r="K186" s="3" t="s">
        <v>61</v>
      </c>
      <c r="L186" s="1">
        <v>47.637795275591003</v>
      </c>
      <c r="M186" s="3" t="s">
        <v>61</v>
      </c>
      <c r="N186" s="3" t="s">
        <v>61</v>
      </c>
      <c r="O186" s="1">
        <v>52.362204724408997</v>
      </c>
      <c r="P186" s="3" t="s">
        <v>61</v>
      </c>
      <c r="Q186" s="3" t="s">
        <v>61</v>
      </c>
      <c r="R186" s="3" t="s">
        <v>61</v>
      </c>
      <c r="S186" s="1">
        <v>52.362204724408997</v>
      </c>
      <c r="T186" s="3" t="s">
        <v>61</v>
      </c>
      <c r="U186" s="18" t="s">
        <v>61</v>
      </c>
    </row>
    <row r="187" spans="3:22" x14ac:dyDescent="0.2">
      <c r="C187" s="70"/>
      <c r="D187" s="67"/>
      <c r="E187" s="4" t="s">
        <v>28</v>
      </c>
      <c r="F187" s="52" t="s">
        <v>624</v>
      </c>
      <c r="G187" s="7">
        <v>288</v>
      </c>
      <c r="H187" s="9">
        <v>46.875</v>
      </c>
      <c r="I187" s="3" t="s">
        <v>61</v>
      </c>
      <c r="J187" s="3" t="s">
        <v>61</v>
      </c>
      <c r="K187" s="3" t="s">
        <v>61</v>
      </c>
      <c r="L187" s="3" t="s">
        <v>61</v>
      </c>
      <c r="M187" s="1">
        <v>27.430555555556001</v>
      </c>
      <c r="N187" s="1">
        <v>19.444444444443999</v>
      </c>
      <c r="O187" s="1">
        <v>53.125</v>
      </c>
      <c r="P187" s="3" t="s">
        <v>61</v>
      </c>
      <c r="Q187" s="3" t="s">
        <v>61</v>
      </c>
      <c r="R187" s="3" t="s">
        <v>61</v>
      </c>
      <c r="S187" s="3" t="s">
        <v>61</v>
      </c>
      <c r="T187" s="1">
        <v>27.430555555556001</v>
      </c>
      <c r="U187" s="8">
        <v>25.694444444443999</v>
      </c>
    </row>
    <row r="188" spans="3:22" x14ac:dyDescent="0.2">
      <c r="C188" s="70"/>
      <c r="D188" s="67"/>
      <c r="E188" s="4" t="s">
        <v>29</v>
      </c>
      <c r="F188" s="52" t="s">
        <v>624</v>
      </c>
      <c r="G188" s="7">
        <v>1226</v>
      </c>
      <c r="H188" s="9">
        <v>49.755301794453999</v>
      </c>
      <c r="I188" s="3" t="s">
        <v>61</v>
      </c>
      <c r="J188" s="1">
        <v>14.192495921697001</v>
      </c>
      <c r="K188" s="1">
        <v>14.68189233279</v>
      </c>
      <c r="L188" s="1">
        <v>9.869494290375</v>
      </c>
      <c r="M188" s="1">
        <v>6.4437194127239996</v>
      </c>
      <c r="N188" s="1">
        <v>4.567699836868</v>
      </c>
      <c r="O188" s="1">
        <v>50.244698205546001</v>
      </c>
      <c r="P188" s="3" t="s">
        <v>61</v>
      </c>
      <c r="Q188" s="1">
        <v>12.642740619902</v>
      </c>
      <c r="R188" s="1">
        <v>14.274061990211999</v>
      </c>
      <c r="S188" s="1">
        <v>10.848287112561</v>
      </c>
      <c r="T188" s="1">
        <v>6.4437194127239996</v>
      </c>
      <c r="U188" s="8">
        <v>6.0358890701470003</v>
      </c>
    </row>
    <row r="189" spans="3:22" x14ac:dyDescent="0.2">
      <c r="C189" s="70"/>
      <c r="D189" s="67"/>
      <c r="E189" s="4" t="s">
        <v>30</v>
      </c>
      <c r="F189" s="52" t="s">
        <v>624</v>
      </c>
      <c r="G189" s="7">
        <v>542</v>
      </c>
      <c r="H189" s="9">
        <v>47.232472324722998</v>
      </c>
      <c r="I189" s="3" t="s">
        <v>61</v>
      </c>
      <c r="J189" s="3" t="s">
        <v>61</v>
      </c>
      <c r="K189" s="3" t="s">
        <v>61</v>
      </c>
      <c r="L189" s="1">
        <v>22.324723247232001</v>
      </c>
      <c r="M189" s="1">
        <v>14.575645756458</v>
      </c>
      <c r="N189" s="1">
        <v>10.332103321032999</v>
      </c>
      <c r="O189" s="1">
        <v>52.767527675277002</v>
      </c>
      <c r="P189" s="3" t="s">
        <v>61</v>
      </c>
      <c r="Q189" s="3" t="s">
        <v>61</v>
      </c>
      <c r="R189" s="3" t="s">
        <v>61</v>
      </c>
      <c r="S189" s="1">
        <v>24.538745387454</v>
      </c>
      <c r="T189" s="1">
        <v>14.575645756458</v>
      </c>
      <c r="U189" s="8">
        <v>13.653136531365</v>
      </c>
    </row>
    <row r="190" spans="3:22" x14ac:dyDescent="0.2">
      <c r="C190" s="70"/>
      <c r="D190" s="66" t="s">
        <v>20</v>
      </c>
      <c r="E190" s="5" t="s">
        <v>24</v>
      </c>
      <c r="F190" s="51" t="s">
        <v>624</v>
      </c>
      <c r="G190" s="6">
        <v>153</v>
      </c>
      <c r="H190" s="13">
        <v>100</v>
      </c>
      <c r="I190" s="2">
        <v>100</v>
      </c>
      <c r="J190" s="14" t="s">
        <v>61</v>
      </c>
      <c r="K190" s="14" t="s">
        <v>61</v>
      </c>
      <c r="L190" s="14" t="s">
        <v>61</v>
      </c>
      <c r="M190" s="14" t="s">
        <v>61</v>
      </c>
      <c r="N190" s="14" t="s">
        <v>61</v>
      </c>
      <c r="O190" s="14" t="s">
        <v>61</v>
      </c>
      <c r="P190" s="14" t="s">
        <v>61</v>
      </c>
      <c r="Q190" s="14" t="s">
        <v>61</v>
      </c>
      <c r="R190" s="14" t="s">
        <v>61</v>
      </c>
      <c r="S190" s="14" t="s">
        <v>61</v>
      </c>
      <c r="T190" s="14" t="s">
        <v>61</v>
      </c>
      <c r="U190" s="37" t="s">
        <v>61</v>
      </c>
    </row>
    <row r="191" spans="3:22" x14ac:dyDescent="0.2">
      <c r="C191" s="70"/>
      <c r="D191" s="67"/>
      <c r="E191" s="4" t="s">
        <v>25</v>
      </c>
      <c r="F191" s="52" t="s">
        <v>624</v>
      </c>
      <c r="G191" s="7">
        <v>174</v>
      </c>
      <c r="H191" s="9">
        <v>100</v>
      </c>
      <c r="I191" s="3" t="s">
        <v>61</v>
      </c>
      <c r="J191" s="1">
        <v>100</v>
      </c>
      <c r="K191" s="3" t="s">
        <v>61</v>
      </c>
      <c r="L191" s="3" t="s">
        <v>61</v>
      </c>
      <c r="M191" s="3" t="s">
        <v>61</v>
      </c>
      <c r="N191" s="3" t="s">
        <v>61</v>
      </c>
      <c r="O191" s="3" t="s">
        <v>61</v>
      </c>
      <c r="P191" s="3" t="s">
        <v>61</v>
      </c>
      <c r="Q191" s="3" t="s">
        <v>61</v>
      </c>
      <c r="R191" s="3" t="s">
        <v>61</v>
      </c>
      <c r="S191" s="3" t="s">
        <v>61</v>
      </c>
      <c r="T191" s="3" t="s">
        <v>61</v>
      </c>
      <c r="U191" s="18" t="s">
        <v>61</v>
      </c>
    </row>
    <row r="192" spans="3:22" x14ac:dyDescent="0.2">
      <c r="C192" s="70"/>
      <c r="D192" s="67"/>
      <c r="E192" s="4" t="s">
        <v>26</v>
      </c>
      <c r="F192" s="52" t="s">
        <v>624</v>
      </c>
      <c r="G192" s="7">
        <v>180</v>
      </c>
      <c r="H192" s="9">
        <v>100</v>
      </c>
      <c r="I192" s="3" t="s">
        <v>61</v>
      </c>
      <c r="J192" s="3" t="s">
        <v>61</v>
      </c>
      <c r="K192" s="1">
        <v>100</v>
      </c>
      <c r="L192" s="3" t="s">
        <v>61</v>
      </c>
      <c r="M192" s="3" t="s">
        <v>61</v>
      </c>
      <c r="N192" s="3" t="s">
        <v>61</v>
      </c>
      <c r="O192" s="3" t="s">
        <v>61</v>
      </c>
      <c r="P192" s="3" t="s">
        <v>61</v>
      </c>
      <c r="Q192" s="3" t="s">
        <v>61</v>
      </c>
      <c r="R192" s="3" t="s">
        <v>61</v>
      </c>
      <c r="S192" s="3" t="s">
        <v>61</v>
      </c>
      <c r="T192" s="3" t="s">
        <v>61</v>
      </c>
      <c r="U192" s="18" t="s">
        <v>61</v>
      </c>
    </row>
    <row r="193" spans="3:21" x14ac:dyDescent="0.2">
      <c r="C193" s="70"/>
      <c r="D193" s="67"/>
      <c r="E193" s="4" t="s">
        <v>27</v>
      </c>
      <c r="F193" s="52" t="s">
        <v>624</v>
      </c>
      <c r="G193" s="7">
        <v>121</v>
      </c>
      <c r="H193" s="9">
        <v>100</v>
      </c>
      <c r="I193" s="3" t="s">
        <v>61</v>
      </c>
      <c r="J193" s="3" t="s">
        <v>61</v>
      </c>
      <c r="K193" s="3" t="s">
        <v>61</v>
      </c>
      <c r="L193" s="1">
        <v>100</v>
      </c>
      <c r="M193" s="3" t="s">
        <v>61</v>
      </c>
      <c r="N193" s="3" t="s">
        <v>61</v>
      </c>
      <c r="O193" s="3" t="s">
        <v>61</v>
      </c>
      <c r="P193" s="3" t="s">
        <v>61</v>
      </c>
      <c r="Q193" s="3" t="s">
        <v>61</v>
      </c>
      <c r="R193" s="3" t="s">
        <v>61</v>
      </c>
      <c r="S193" s="3" t="s">
        <v>61</v>
      </c>
      <c r="T193" s="3" t="s">
        <v>61</v>
      </c>
      <c r="U193" s="18" t="s">
        <v>61</v>
      </c>
    </row>
    <row r="194" spans="3:21" x14ac:dyDescent="0.2">
      <c r="C194" s="70"/>
      <c r="D194" s="67"/>
      <c r="E194" s="4" t="s">
        <v>28</v>
      </c>
      <c r="F194" s="52" t="s">
        <v>624</v>
      </c>
      <c r="G194" s="7">
        <v>135</v>
      </c>
      <c r="H194" s="9">
        <v>100</v>
      </c>
      <c r="I194" s="3" t="s">
        <v>61</v>
      </c>
      <c r="J194" s="3" t="s">
        <v>61</v>
      </c>
      <c r="K194" s="3" t="s">
        <v>61</v>
      </c>
      <c r="L194" s="3" t="s">
        <v>61</v>
      </c>
      <c r="M194" s="1">
        <v>58.518518518519002</v>
      </c>
      <c r="N194" s="1">
        <v>41.481481481480998</v>
      </c>
      <c r="O194" s="3" t="s">
        <v>61</v>
      </c>
      <c r="P194" s="3" t="s">
        <v>61</v>
      </c>
      <c r="Q194" s="3" t="s">
        <v>61</v>
      </c>
      <c r="R194" s="3" t="s">
        <v>61</v>
      </c>
      <c r="S194" s="3" t="s">
        <v>61</v>
      </c>
      <c r="T194" s="3" t="s">
        <v>61</v>
      </c>
      <c r="U194" s="18" t="s">
        <v>61</v>
      </c>
    </row>
    <row r="195" spans="3:21" x14ac:dyDescent="0.2">
      <c r="C195" s="70"/>
      <c r="D195" s="67"/>
      <c r="E195" s="4" t="s">
        <v>29</v>
      </c>
      <c r="F195" s="52" t="s">
        <v>624</v>
      </c>
      <c r="G195" s="7">
        <v>610</v>
      </c>
      <c r="H195" s="9">
        <v>100</v>
      </c>
      <c r="I195" s="3" t="s">
        <v>61</v>
      </c>
      <c r="J195" s="1">
        <v>28.524590163934</v>
      </c>
      <c r="K195" s="1">
        <v>29.508196721310998</v>
      </c>
      <c r="L195" s="1">
        <v>19.83606557377</v>
      </c>
      <c r="M195" s="1">
        <v>12.950819672131001</v>
      </c>
      <c r="N195" s="1">
        <v>9.1803278688520003</v>
      </c>
      <c r="O195" s="3" t="s">
        <v>61</v>
      </c>
      <c r="P195" s="3" t="s">
        <v>61</v>
      </c>
      <c r="Q195" s="3" t="s">
        <v>61</v>
      </c>
      <c r="R195" s="3" t="s">
        <v>61</v>
      </c>
      <c r="S195" s="3" t="s">
        <v>61</v>
      </c>
      <c r="T195" s="3" t="s">
        <v>61</v>
      </c>
      <c r="U195" s="18" t="s">
        <v>61</v>
      </c>
    </row>
    <row r="196" spans="3:21" x14ac:dyDescent="0.2">
      <c r="C196" s="70"/>
      <c r="D196" s="67"/>
      <c r="E196" s="4" t="s">
        <v>30</v>
      </c>
      <c r="F196" s="52" t="s">
        <v>624</v>
      </c>
      <c r="G196" s="7">
        <v>256</v>
      </c>
      <c r="H196" s="9">
        <v>100</v>
      </c>
      <c r="I196" s="3" t="s">
        <v>61</v>
      </c>
      <c r="J196" s="3" t="s">
        <v>61</v>
      </c>
      <c r="K196" s="3" t="s">
        <v>61</v>
      </c>
      <c r="L196" s="1">
        <v>47.265625</v>
      </c>
      <c r="M196" s="1">
        <v>30.859375</v>
      </c>
      <c r="N196" s="1">
        <v>21.875</v>
      </c>
      <c r="O196" s="3" t="s">
        <v>61</v>
      </c>
      <c r="P196" s="3" t="s">
        <v>61</v>
      </c>
      <c r="Q196" s="3" t="s">
        <v>61</v>
      </c>
      <c r="R196" s="3" t="s">
        <v>61</v>
      </c>
      <c r="S196" s="3" t="s">
        <v>61</v>
      </c>
      <c r="T196" s="3" t="s">
        <v>61</v>
      </c>
      <c r="U196" s="18" t="s">
        <v>61</v>
      </c>
    </row>
    <row r="197" spans="3:21" x14ac:dyDescent="0.2">
      <c r="C197" s="70"/>
      <c r="D197" s="66" t="s">
        <v>21</v>
      </c>
      <c r="E197" s="5" t="s">
        <v>24</v>
      </c>
      <c r="F197" s="51" t="s">
        <v>624</v>
      </c>
      <c r="G197" s="6">
        <v>149</v>
      </c>
      <c r="H197" s="35" t="s">
        <v>61</v>
      </c>
      <c r="I197" s="14" t="s">
        <v>61</v>
      </c>
      <c r="J197" s="14" t="s">
        <v>61</v>
      </c>
      <c r="K197" s="14" t="s">
        <v>61</v>
      </c>
      <c r="L197" s="14" t="s">
        <v>61</v>
      </c>
      <c r="M197" s="14" t="s">
        <v>61</v>
      </c>
      <c r="N197" s="14" t="s">
        <v>61</v>
      </c>
      <c r="O197" s="2">
        <v>100</v>
      </c>
      <c r="P197" s="2">
        <v>100</v>
      </c>
      <c r="Q197" s="14" t="s">
        <v>61</v>
      </c>
      <c r="R197" s="14" t="s">
        <v>61</v>
      </c>
      <c r="S197" s="14" t="s">
        <v>61</v>
      </c>
      <c r="T197" s="14" t="s">
        <v>61</v>
      </c>
      <c r="U197" s="37" t="s">
        <v>61</v>
      </c>
    </row>
    <row r="198" spans="3:21" x14ac:dyDescent="0.2">
      <c r="C198" s="70"/>
      <c r="D198" s="67"/>
      <c r="E198" s="4" t="s">
        <v>25</v>
      </c>
      <c r="F198" s="52" t="s">
        <v>624</v>
      </c>
      <c r="G198" s="7">
        <v>155</v>
      </c>
      <c r="H198" s="17" t="s">
        <v>61</v>
      </c>
      <c r="I198" s="3" t="s">
        <v>61</v>
      </c>
      <c r="J198" s="3" t="s">
        <v>61</v>
      </c>
      <c r="K198" s="3" t="s">
        <v>61</v>
      </c>
      <c r="L198" s="3" t="s">
        <v>61</v>
      </c>
      <c r="M198" s="3" t="s">
        <v>61</v>
      </c>
      <c r="N198" s="3" t="s">
        <v>61</v>
      </c>
      <c r="O198" s="1">
        <v>100</v>
      </c>
      <c r="P198" s="3" t="s">
        <v>61</v>
      </c>
      <c r="Q198" s="1">
        <v>100</v>
      </c>
      <c r="R198" s="3" t="s">
        <v>61</v>
      </c>
      <c r="S198" s="3" t="s">
        <v>61</v>
      </c>
      <c r="T198" s="3" t="s">
        <v>61</v>
      </c>
      <c r="U198" s="18" t="s">
        <v>61</v>
      </c>
    </row>
    <row r="199" spans="3:21" x14ac:dyDescent="0.2">
      <c r="C199" s="70"/>
      <c r="D199" s="67"/>
      <c r="E199" s="4" t="s">
        <v>26</v>
      </c>
      <c r="F199" s="52" t="s">
        <v>624</v>
      </c>
      <c r="G199" s="7">
        <v>175</v>
      </c>
      <c r="H199" s="17" t="s">
        <v>61</v>
      </c>
      <c r="I199" s="3" t="s">
        <v>61</v>
      </c>
      <c r="J199" s="3" t="s">
        <v>61</v>
      </c>
      <c r="K199" s="3" t="s">
        <v>61</v>
      </c>
      <c r="L199" s="3" t="s">
        <v>61</v>
      </c>
      <c r="M199" s="3" t="s">
        <v>61</v>
      </c>
      <c r="N199" s="3" t="s">
        <v>61</v>
      </c>
      <c r="O199" s="1">
        <v>100</v>
      </c>
      <c r="P199" s="3" t="s">
        <v>61</v>
      </c>
      <c r="Q199" s="3" t="s">
        <v>61</v>
      </c>
      <c r="R199" s="1">
        <v>100</v>
      </c>
      <c r="S199" s="3" t="s">
        <v>61</v>
      </c>
      <c r="T199" s="3" t="s">
        <v>61</v>
      </c>
      <c r="U199" s="18" t="s">
        <v>61</v>
      </c>
    </row>
    <row r="200" spans="3:21" x14ac:dyDescent="0.2">
      <c r="C200" s="70"/>
      <c r="D200" s="67"/>
      <c r="E200" s="4" t="s">
        <v>27</v>
      </c>
      <c r="F200" s="52" t="s">
        <v>624</v>
      </c>
      <c r="G200" s="7">
        <v>133</v>
      </c>
      <c r="H200" s="17" t="s">
        <v>61</v>
      </c>
      <c r="I200" s="3" t="s">
        <v>61</v>
      </c>
      <c r="J200" s="3" t="s">
        <v>61</v>
      </c>
      <c r="K200" s="3" t="s">
        <v>61</v>
      </c>
      <c r="L200" s="3" t="s">
        <v>61</v>
      </c>
      <c r="M200" s="3" t="s">
        <v>61</v>
      </c>
      <c r="N200" s="3" t="s">
        <v>61</v>
      </c>
      <c r="O200" s="1">
        <v>100</v>
      </c>
      <c r="P200" s="3" t="s">
        <v>61</v>
      </c>
      <c r="Q200" s="3" t="s">
        <v>61</v>
      </c>
      <c r="R200" s="3" t="s">
        <v>61</v>
      </c>
      <c r="S200" s="1">
        <v>100</v>
      </c>
      <c r="T200" s="3" t="s">
        <v>61</v>
      </c>
      <c r="U200" s="18" t="s">
        <v>61</v>
      </c>
    </row>
    <row r="201" spans="3:21" x14ac:dyDescent="0.2">
      <c r="C201" s="70"/>
      <c r="D201" s="67"/>
      <c r="E201" s="4" t="s">
        <v>28</v>
      </c>
      <c r="F201" s="52" t="s">
        <v>624</v>
      </c>
      <c r="G201" s="7">
        <v>153</v>
      </c>
      <c r="H201" s="17" t="s">
        <v>61</v>
      </c>
      <c r="I201" s="3" t="s">
        <v>61</v>
      </c>
      <c r="J201" s="3" t="s">
        <v>61</v>
      </c>
      <c r="K201" s="3" t="s">
        <v>61</v>
      </c>
      <c r="L201" s="3" t="s">
        <v>61</v>
      </c>
      <c r="M201" s="3" t="s">
        <v>61</v>
      </c>
      <c r="N201" s="3" t="s">
        <v>61</v>
      </c>
      <c r="O201" s="1">
        <v>100</v>
      </c>
      <c r="P201" s="3" t="s">
        <v>61</v>
      </c>
      <c r="Q201" s="3" t="s">
        <v>61</v>
      </c>
      <c r="R201" s="3" t="s">
        <v>61</v>
      </c>
      <c r="S201" s="3" t="s">
        <v>61</v>
      </c>
      <c r="T201" s="1">
        <v>51.633986928105003</v>
      </c>
      <c r="U201" s="8">
        <v>48.366013071894997</v>
      </c>
    </row>
    <row r="202" spans="3:21" x14ac:dyDescent="0.2">
      <c r="C202" s="70"/>
      <c r="D202" s="67"/>
      <c r="E202" s="4" t="s">
        <v>29</v>
      </c>
      <c r="F202" s="52" t="s">
        <v>624</v>
      </c>
      <c r="G202" s="7">
        <v>616</v>
      </c>
      <c r="H202" s="17" t="s">
        <v>61</v>
      </c>
      <c r="I202" s="3" t="s">
        <v>61</v>
      </c>
      <c r="J202" s="3" t="s">
        <v>61</v>
      </c>
      <c r="K202" s="3" t="s">
        <v>61</v>
      </c>
      <c r="L202" s="3" t="s">
        <v>61</v>
      </c>
      <c r="M202" s="3" t="s">
        <v>61</v>
      </c>
      <c r="N202" s="3" t="s">
        <v>61</v>
      </c>
      <c r="O202" s="1">
        <v>100</v>
      </c>
      <c r="P202" s="3" t="s">
        <v>61</v>
      </c>
      <c r="Q202" s="1">
        <v>25.162337662338</v>
      </c>
      <c r="R202" s="1">
        <v>28.409090909090999</v>
      </c>
      <c r="S202" s="1">
        <v>21.590909090909001</v>
      </c>
      <c r="T202" s="1">
        <v>12.824675324675001</v>
      </c>
      <c r="U202" s="8">
        <v>12.012987012987001</v>
      </c>
    </row>
    <row r="203" spans="3:21" x14ac:dyDescent="0.2">
      <c r="C203" s="70"/>
      <c r="D203" s="67"/>
      <c r="E203" s="4" t="s">
        <v>30</v>
      </c>
      <c r="F203" s="52" t="s">
        <v>624</v>
      </c>
      <c r="G203" s="7">
        <v>286</v>
      </c>
      <c r="H203" s="17" t="s">
        <v>61</v>
      </c>
      <c r="I203" s="3" t="s">
        <v>61</v>
      </c>
      <c r="J203" s="3" t="s">
        <v>61</v>
      </c>
      <c r="K203" s="3" t="s">
        <v>61</v>
      </c>
      <c r="L203" s="3" t="s">
        <v>61</v>
      </c>
      <c r="M203" s="3" t="s">
        <v>61</v>
      </c>
      <c r="N203" s="3" t="s">
        <v>61</v>
      </c>
      <c r="O203" s="1">
        <v>100</v>
      </c>
      <c r="P203" s="3" t="s">
        <v>61</v>
      </c>
      <c r="Q203" s="3" t="s">
        <v>61</v>
      </c>
      <c r="R203" s="3" t="s">
        <v>61</v>
      </c>
      <c r="S203" s="1">
        <v>46.503496503496997</v>
      </c>
      <c r="T203" s="1">
        <v>27.622377622378</v>
      </c>
      <c r="U203" s="8">
        <v>25.874125874126001</v>
      </c>
    </row>
    <row r="204" spans="3:21" x14ac:dyDescent="0.2">
      <c r="C204" s="66" t="s">
        <v>31</v>
      </c>
      <c r="D204" s="66" t="s">
        <v>23</v>
      </c>
      <c r="E204" s="5" t="s">
        <v>32</v>
      </c>
      <c r="F204" s="51" t="s">
        <v>624</v>
      </c>
      <c r="G204" s="6">
        <v>72</v>
      </c>
      <c r="H204" s="13">
        <v>52.777777777777999</v>
      </c>
      <c r="I204" s="2">
        <v>9.7222222222219994</v>
      </c>
      <c r="J204" s="2">
        <v>15.277777777778001</v>
      </c>
      <c r="K204" s="2">
        <v>13.888888888888999</v>
      </c>
      <c r="L204" s="2">
        <v>9.7222222222219994</v>
      </c>
      <c r="M204" s="2">
        <v>2.7777777777780002</v>
      </c>
      <c r="N204" s="2">
        <v>1.3888888888890001</v>
      </c>
      <c r="O204" s="2">
        <v>47.222222222222001</v>
      </c>
      <c r="P204" s="2">
        <v>18.055555555556001</v>
      </c>
      <c r="Q204" s="2">
        <v>4.166666666667</v>
      </c>
      <c r="R204" s="2">
        <v>12.5</v>
      </c>
      <c r="S204" s="2">
        <v>8.333333333333</v>
      </c>
      <c r="T204" s="2">
        <v>1.3888888888890001</v>
      </c>
      <c r="U204" s="11">
        <v>2.7777777777780002</v>
      </c>
    </row>
    <row r="205" spans="3:21" ht="26" x14ac:dyDescent="0.2">
      <c r="C205" s="70"/>
      <c r="D205" s="67"/>
      <c r="E205" s="4" t="s">
        <v>33</v>
      </c>
      <c r="F205" s="52" t="s">
        <v>624</v>
      </c>
      <c r="G205" s="7">
        <v>1007</v>
      </c>
      <c r="H205" s="9">
        <v>56.206554121152003</v>
      </c>
      <c r="I205" s="1">
        <v>12.313803376365</v>
      </c>
      <c r="J205" s="1">
        <v>13.604766633564999</v>
      </c>
      <c r="K205" s="1">
        <v>13.704071499503</v>
      </c>
      <c r="L205" s="1">
        <v>8.8381330685199995</v>
      </c>
      <c r="M205" s="1">
        <v>5.4617676266139998</v>
      </c>
      <c r="N205" s="1">
        <v>2.2840119165839998</v>
      </c>
      <c r="O205" s="1">
        <v>43.793445878847997</v>
      </c>
      <c r="P205" s="1">
        <v>9.0367428003970005</v>
      </c>
      <c r="Q205" s="1">
        <v>11.221449851042999</v>
      </c>
      <c r="R205" s="1">
        <v>10.724925521351</v>
      </c>
      <c r="S205" s="1">
        <v>7.7457795431980001</v>
      </c>
      <c r="T205" s="1">
        <v>3.9721946375370001</v>
      </c>
      <c r="U205" s="8">
        <v>1.0923535253229999</v>
      </c>
    </row>
    <row r="206" spans="3:21" ht="39" x14ac:dyDescent="0.2">
      <c r="C206" s="70"/>
      <c r="D206" s="67"/>
      <c r="E206" s="4" t="s">
        <v>34</v>
      </c>
      <c r="F206" s="52" t="s">
        <v>625</v>
      </c>
      <c r="G206" s="7">
        <v>15</v>
      </c>
      <c r="H206" s="9">
        <v>46.666666666666998</v>
      </c>
      <c r="I206" s="3" t="s">
        <v>61</v>
      </c>
      <c r="J206" s="1">
        <v>6.666666666667</v>
      </c>
      <c r="K206" s="3" t="s">
        <v>61</v>
      </c>
      <c r="L206" s="1">
        <v>6.666666666667</v>
      </c>
      <c r="M206" s="1">
        <v>13.333333333333</v>
      </c>
      <c r="N206" s="1">
        <v>20</v>
      </c>
      <c r="O206" s="1">
        <v>53.333333333333002</v>
      </c>
      <c r="P206" s="3" t="s">
        <v>61</v>
      </c>
      <c r="Q206" s="3" t="s">
        <v>61</v>
      </c>
      <c r="R206" s="1">
        <v>6.666666666667</v>
      </c>
      <c r="S206" s="3" t="s">
        <v>61</v>
      </c>
      <c r="T206" s="1">
        <v>20</v>
      </c>
      <c r="U206" s="8">
        <v>26.666666666666998</v>
      </c>
    </row>
    <row r="207" spans="3:21" ht="39" x14ac:dyDescent="0.2">
      <c r="C207" s="70"/>
      <c r="D207" s="67"/>
      <c r="E207" s="4" t="s">
        <v>35</v>
      </c>
      <c r="F207" s="52" t="s">
        <v>624</v>
      </c>
      <c r="G207" s="7">
        <v>197</v>
      </c>
      <c r="H207" s="9">
        <v>39.593908629441998</v>
      </c>
      <c r="I207" s="1">
        <v>9.6446700507610004</v>
      </c>
      <c r="J207" s="1">
        <v>10.152284263959</v>
      </c>
      <c r="K207" s="1">
        <v>11.167512690355</v>
      </c>
      <c r="L207" s="1">
        <v>3.553299492386</v>
      </c>
      <c r="M207" s="1">
        <v>3.045685279188</v>
      </c>
      <c r="N207" s="1">
        <v>2.0304568527920002</v>
      </c>
      <c r="O207" s="1">
        <v>60.406091370558002</v>
      </c>
      <c r="P207" s="1">
        <v>17.766497461928999</v>
      </c>
      <c r="Q207" s="1">
        <v>11.675126903553</v>
      </c>
      <c r="R207" s="1">
        <v>14.213197969543</v>
      </c>
      <c r="S207" s="1">
        <v>9.6446700507610004</v>
      </c>
      <c r="T207" s="1">
        <v>3.553299492386</v>
      </c>
      <c r="U207" s="8">
        <v>3.553299492386</v>
      </c>
    </row>
    <row r="208" spans="3:21" ht="26" x14ac:dyDescent="0.2">
      <c r="C208" s="70"/>
      <c r="D208" s="67"/>
      <c r="E208" s="4" t="s">
        <v>36</v>
      </c>
      <c r="F208" s="52" t="s">
        <v>624</v>
      </c>
      <c r="G208" s="7">
        <v>205</v>
      </c>
      <c r="H208" s="9">
        <v>28.292682926828999</v>
      </c>
      <c r="I208" s="1">
        <v>0.97560975609800005</v>
      </c>
      <c r="J208" s="1">
        <v>1.951219512195</v>
      </c>
      <c r="K208" s="1">
        <v>2.4390243902440001</v>
      </c>
      <c r="L208" s="1">
        <v>6.3414634146340001</v>
      </c>
      <c r="M208" s="1">
        <v>5.8536585365849998</v>
      </c>
      <c r="N208" s="1">
        <v>10.731707317073001</v>
      </c>
      <c r="O208" s="1">
        <v>71.707317073170998</v>
      </c>
      <c r="P208" s="1">
        <v>4.3902439024389999</v>
      </c>
      <c r="Q208" s="1">
        <v>6.3414634146340001</v>
      </c>
      <c r="R208" s="1">
        <v>13.170731707317</v>
      </c>
      <c r="S208" s="1">
        <v>13.170731707317</v>
      </c>
      <c r="T208" s="1">
        <v>12.195121951220001</v>
      </c>
      <c r="U208" s="8">
        <v>22.439024390244001</v>
      </c>
    </row>
    <row r="209" spans="3:21" x14ac:dyDescent="0.2">
      <c r="C209" s="70"/>
      <c r="D209" s="67"/>
      <c r="E209" s="4" t="s">
        <v>37</v>
      </c>
      <c r="F209" s="52" t="s">
        <v>625</v>
      </c>
      <c r="G209" s="7">
        <v>32</v>
      </c>
      <c r="H209" s="9">
        <v>50</v>
      </c>
      <c r="I209" s="1">
        <v>3.125</v>
      </c>
      <c r="J209" s="1">
        <v>3.125</v>
      </c>
      <c r="K209" s="1">
        <v>15.625</v>
      </c>
      <c r="L209" s="1">
        <v>12.5</v>
      </c>
      <c r="M209" s="1">
        <v>6.25</v>
      </c>
      <c r="N209" s="1">
        <v>9.375</v>
      </c>
      <c r="O209" s="1">
        <v>50</v>
      </c>
      <c r="P209" s="1">
        <v>3.125</v>
      </c>
      <c r="Q209" s="1">
        <v>9.375</v>
      </c>
      <c r="R209" s="1">
        <v>6.25</v>
      </c>
      <c r="S209" s="1">
        <v>9.375</v>
      </c>
      <c r="T209" s="1">
        <v>9.375</v>
      </c>
      <c r="U209" s="8">
        <v>12.5</v>
      </c>
    </row>
    <row r="210" spans="3:21" x14ac:dyDescent="0.2">
      <c r="C210" s="70"/>
      <c r="D210" s="66" t="s">
        <v>20</v>
      </c>
      <c r="E210" s="5" t="s">
        <v>32</v>
      </c>
      <c r="F210" s="51" t="s">
        <v>625</v>
      </c>
      <c r="G210" s="6">
        <v>38</v>
      </c>
      <c r="H210" s="13">
        <v>100</v>
      </c>
      <c r="I210" s="2">
        <v>18.421052631578998</v>
      </c>
      <c r="J210" s="2">
        <v>28.947368421053</v>
      </c>
      <c r="K210" s="2">
        <v>26.315789473683999</v>
      </c>
      <c r="L210" s="2">
        <v>18.421052631578998</v>
      </c>
      <c r="M210" s="2">
        <v>5.2631578947369997</v>
      </c>
      <c r="N210" s="2">
        <v>2.6315789473679998</v>
      </c>
      <c r="O210" s="14" t="s">
        <v>61</v>
      </c>
      <c r="P210" s="14" t="s">
        <v>61</v>
      </c>
      <c r="Q210" s="14" t="s">
        <v>61</v>
      </c>
      <c r="R210" s="14" t="s">
        <v>61</v>
      </c>
      <c r="S210" s="14" t="s">
        <v>61</v>
      </c>
      <c r="T210" s="14" t="s">
        <v>61</v>
      </c>
      <c r="U210" s="37" t="s">
        <v>61</v>
      </c>
    </row>
    <row r="211" spans="3:21" ht="26" x14ac:dyDescent="0.2">
      <c r="C211" s="70"/>
      <c r="D211" s="67"/>
      <c r="E211" s="4" t="s">
        <v>33</v>
      </c>
      <c r="F211" s="52" t="s">
        <v>624</v>
      </c>
      <c r="G211" s="7">
        <v>566</v>
      </c>
      <c r="H211" s="9">
        <v>100</v>
      </c>
      <c r="I211" s="1">
        <v>21.908127208481002</v>
      </c>
      <c r="J211" s="1">
        <v>24.204946996465999</v>
      </c>
      <c r="K211" s="1">
        <v>24.381625441695999</v>
      </c>
      <c r="L211" s="1">
        <v>15.724381625442</v>
      </c>
      <c r="M211" s="1">
        <v>9.7173144876330007</v>
      </c>
      <c r="N211" s="1">
        <v>4.0636042402830004</v>
      </c>
      <c r="O211" s="3" t="s">
        <v>61</v>
      </c>
      <c r="P211" s="3" t="s">
        <v>61</v>
      </c>
      <c r="Q211" s="3" t="s">
        <v>61</v>
      </c>
      <c r="R211" s="3" t="s">
        <v>61</v>
      </c>
      <c r="S211" s="3" t="s">
        <v>61</v>
      </c>
      <c r="T211" s="3" t="s">
        <v>61</v>
      </c>
      <c r="U211" s="18" t="s">
        <v>61</v>
      </c>
    </row>
    <row r="212" spans="3:21" ht="39" x14ac:dyDescent="0.2">
      <c r="C212" s="70"/>
      <c r="D212" s="67"/>
      <c r="E212" s="4" t="s">
        <v>34</v>
      </c>
      <c r="F212" s="52" t="s">
        <v>625</v>
      </c>
      <c r="G212" s="7">
        <v>7</v>
      </c>
      <c r="H212" s="9">
        <v>100</v>
      </c>
      <c r="I212" s="3" t="s">
        <v>61</v>
      </c>
      <c r="J212" s="1">
        <v>14.285714285714</v>
      </c>
      <c r="K212" s="3" t="s">
        <v>61</v>
      </c>
      <c r="L212" s="1">
        <v>14.285714285714</v>
      </c>
      <c r="M212" s="1">
        <v>28.571428571428999</v>
      </c>
      <c r="N212" s="1">
        <v>42.857142857143003</v>
      </c>
      <c r="O212" s="3" t="s">
        <v>61</v>
      </c>
      <c r="P212" s="3" t="s">
        <v>61</v>
      </c>
      <c r="Q212" s="3" t="s">
        <v>61</v>
      </c>
      <c r="R212" s="3" t="s">
        <v>61</v>
      </c>
      <c r="S212" s="3" t="s">
        <v>61</v>
      </c>
      <c r="T212" s="3" t="s">
        <v>61</v>
      </c>
      <c r="U212" s="18" t="s">
        <v>61</v>
      </c>
    </row>
    <row r="213" spans="3:21" ht="39" x14ac:dyDescent="0.2">
      <c r="C213" s="70"/>
      <c r="D213" s="67"/>
      <c r="E213" s="4" t="s">
        <v>35</v>
      </c>
      <c r="F213" s="52" t="s">
        <v>624</v>
      </c>
      <c r="G213" s="7">
        <v>78</v>
      </c>
      <c r="H213" s="9">
        <v>100</v>
      </c>
      <c r="I213" s="1">
        <v>24.358974358973999</v>
      </c>
      <c r="J213" s="1">
        <v>25.641025641026001</v>
      </c>
      <c r="K213" s="1">
        <v>28.205128205127998</v>
      </c>
      <c r="L213" s="1">
        <v>8.9743589743589993</v>
      </c>
      <c r="M213" s="1">
        <v>7.6923076923079998</v>
      </c>
      <c r="N213" s="1">
        <v>5.1282051282049999</v>
      </c>
      <c r="O213" s="3" t="s">
        <v>61</v>
      </c>
      <c r="P213" s="3" t="s">
        <v>61</v>
      </c>
      <c r="Q213" s="3" t="s">
        <v>61</v>
      </c>
      <c r="R213" s="3" t="s">
        <v>61</v>
      </c>
      <c r="S213" s="3" t="s">
        <v>61</v>
      </c>
      <c r="T213" s="3" t="s">
        <v>61</v>
      </c>
      <c r="U213" s="18" t="s">
        <v>61</v>
      </c>
    </row>
    <row r="214" spans="3:21" ht="26" x14ac:dyDescent="0.2">
      <c r="C214" s="70"/>
      <c r="D214" s="67"/>
      <c r="E214" s="4" t="s">
        <v>36</v>
      </c>
      <c r="F214" s="52" t="s">
        <v>624</v>
      </c>
      <c r="G214" s="7">
        <v>58</v>
      </c>
      <c r="H214" s="9">
        <v>100</v>
      </c>
      <c r="I214" s="1">
        <v>3.4482758620689999</v>
      </c>
      <c r="J214" s="1">
        <v>6.8965517241379999</v>
      </c>
      <c r="K214" s="1">
        <v>8.6206896551720007</v>
      </c>
      <c r="L214" s="1">
        <v>22.413793103448</v>
      </c>
      <c r="M214" s="1">
        <v>20.689655172414</v>
      </c>
      <c r="N214" s="1">
        <v>37.931034482759003</v>
      </c>
      <c r="O214" s="3" t="s">
        <v>61</v>
      </c>
      <c r="P214" s="3" t="s">
        <v>61</v>
      </c>
      <c r="Q214" s="3" t="s">
        <v>61</v>
      </c>
      <c r="R214" s="3" t="s">
        <v>61</v>
      </c>
      <c r="S214" s="3" t="s">
        <v>61</v>
      </c>
      <c r="T214" s="3" t="s">
        <v>61</v>
      </c>
      <c r="U214" s="18" t="s">
        <v>61</v>
      </c>
    </row>
    <row r="215" spans="3:21" x14ac:dyDescent="0.2">
      <c r="C215" s="70"/>
      <c r="D215" s="67"/>
      <c r="E215" s="4" t="s">
        <v>37</v>
      </c>
      <c r="F215" s="52" t="s">
        <v>625</v>
      </c>
      <c r="G215" s="7">
        <v>16</v>
      </c>
      <c r="H215" s="9">
        <v>100</v>
      </c>
      <c r="I215" s="1">
        <v>6.25</v>
      </c>
      <c r="J215" s="1">
        <v>6.25</v>
      </c>
      <c r="K215" s="1">
        <v>31.25</v>
      </c>
      <c r="L215" s="1">
        <v>25</v>
      </c>
      <c r="M215" s="1">
        <v>12.5</v>
      </c>
      <c r="N215" s="1">
        <v>18.75</v>
      </c>
      <c r="O215" s="3" t="s">
        <v>61</v>
      </c>
      <c r="P215" s="3" t="s">
        <v>61</v>
      </c>
      <c r="Q215" s="3" t="s">
        <v>61</v>
      </c>
      <c r="R215" s="3" t="s">
        <v>61</v>
      </c>
      <c r="S215" s="3" t="s">
        <v>61</v>
      </c>
      <c r="T215" s="3" t="s">
        <v>61</v>
      </c>
      <c r="U215" s="18" t="s">
        <v>61</v>
      </c>
    </row>
    <row r="216" spans="3:21" x14ac:dyDescent="0.2">
      <c r="C216" s="70"/>
      <c r="D216" s="66" t="s">
        <v>21</v>
      </c>
      <c r="E216" s="5" t="s">
        <v>32</v>
      </c>
      <c r="F216" s="51" t="s">
        <v>625</v>
      </c>
      <c r="G216" s="6">
        <v>34</v>
      </c>
      <c r="H216" s="35" t="s">
        <v>61</v>
      </c>
      <c r="I216" s="14" t="s">
        <v>61</v>
      </c>
      <c r="J216" s="14" t="s">
        <v>61</v>
      </c>
      <c r="K216" s="14" t="s">
        <v>61</v>
      </c>
      <c r="L216" s="14" t="s">
        <v>61</v>
      </c>
      <c r="M216" s="14" t="s">
        <v>61</v>
      </c>
      <c r="N216" s="14" t="s">
        <v>61</v>
      </c>
      <c r="O216" s="2">
        <v>100</v>
      </c>
      <c r="P216" s="2">
        <v>38.235294117647001</v>
      </c>
      <c r="Q216" s="2">
        <v>8.8235294117649996</v>
      </c>
      <c r="R216" s="2">
        <v>26.470588235293999</v>
      </c>
      <c r="S216" s="2">
        <v>17.647058823529001</v>
      </c>
      <c r="T216" s="2">
        <v>2.9411764705880001</v>
      </c>
      <c r="U216" s="11">
        <v>5.8823529411760003</v>
      </c>
    </row>
    <row r="217" spans="3:21" ht="26" x14ac:dyDescent="0.2">
      <c r="C217" s="70"/>
      <c r="D217" s="67"/>
      <c r="E217" s="4" t="s">
        <v>33</v>
      </c>
      <c r="F217" s="52" t="s">
        <v>624</v>
      </c>
      <c r="G217" s="7">
        <v>441</v>
      </c>
      <c r="H217" s="17" t="s">
        <v>61</v>
      </c>
      <c r="I217" s="3" t="s">
        <v>61</v>
      </c>
      <c r="J217" s="3" t="s">
        <v>61</v>
      </c>
      <c r="K217" s="3" t="s">
        <v>61</v>
      </c>
      <c r="L217" s="3" t="s">
        <v>61</v>
      </c>
      <c r="M217" s="3" t="s">
        <v>61</v>
      </c>
      <c r="N217" s="3" t="s">
        <v>61</v>
      </c>
      <c r="O217" s="1">
        <v>100</v>
      </c>
      <c r="P217" s="1">
        <v>20.634920634920999</v>
      </c>
      <c r="Q217" s="1">
        <v>25.623582766439998</v>
      </c>
      <c r="R217" s="1">
        <v>24.489795918367001</v>
      </c>
      <c r="S217" s="1">
        <v>17.687074829932001</v>
      </c>
      <c r="T217" s="1">
        <v>9.0702947845799997</v>
      </c>
      <c r="U217" s="8">
        <v>2.49433106576</v>
      </c>
    </row>
    <row r="218" spans="3:21" ht="39" x14ac:dyDescent="0.2">
      <c r="C218" s="70"/>
      <c r="D218" s="67"/>
      <c r="E218" s="4" t="s">
        <v>34</v>
      </c>
      <c r="F218" s="52" t="s">
        <v>625</v>
      </c>
      <c r="G218" s="7">
        <v>8</v>
      </c>
      <c r="H218" s="17" t="s">
        <v>61</v>
      </c>
      <c r="I218" s="3" t="s">
        <v>61</v>
      </c>
      <c r="J218" s="3" t="s">
        <v>61</v>
      </c>
      <c r="K218" s="3" t="s">
        <v>61</v>
      </c>
      <c r="L218" s="3" t="s">
        <v>61</v>
      </c>
      <c r="M218" s="3" t="s">
        <v>61</v>
      </c>
      <c r="N218" s="3" t="s">
        <v>61</v>
      </c>
      <c r="O218" s="1">
        <v>100</v>
      </c>
      <c r="P218" s="3" t="s">
        <v>61</v>
      </c>
      <c r="Q218" s="3" t="s">
        <v>61</v>
      </c>
      <c r="R218" s="1">
        <v>12.5</v>
      </c>
      <c r="S218" s="3" t="s">
        <v>61</v>
      </c>
      <c r="T218" s="1">
        <v>37.5</v>
      </c>
      <c r="U218" s="8">
        <v>50</v>
      </c>
    </row>
    <row r="219" spans="3:21" ht="39" x14ac:dyDescent="0.2">
      <c r="C219" s="70"/>
      <c r="D219" s="67"/>
      <c r="E219" s="4" t="s">
        <v>35</v>
      </c>
      <c r="F219" s="52" t="s">
        <v>624</v>
      </c>
      <c r="G219" s="7">
        <v>119</v>
      </c>
      <c r="H219" s="17" t="s">
        <v>61</v>
      </c>
      <c r="I219" s="3" t="s">
        <v>61</v>
      </c>
      <c r="J219" s="3" t="s">
        <v>61</v>
      </c>
      <c r="K219" s="3" t="s">
        <v>61</v>
      </c>
      <c r="L219" s="3" t="s">
        <v>61</v>
      </c>
      <c r="M219" s="3" t="s">
        <v>61</v>
      </c>
      <c r="N219" s="3" t="s">
        <v>61</v>
      </c>
      <c r="O219" s="1">
        <v>100</v>
      </c>
      <c r="P219" s="1">
        <v>29.411764705882</v>
      </c>
      <c r="Q219" s="1">
        <v>19.327731092436998</v>
      </c>
      <c r="R219" s="1">
        <v>23.529411764706001</v>
      </c>
      <c r="S219" s="1">
        <v>15.966386554622</v>
      </c>
      <c r="T219" s="1">
        <v>5.8823529411760003</v>
      </c>
      <c r="U219" s="8">
        <v>5.8823529411760003</v>
      </c>
    </row>
    <row r="220" spans="3:21" ht="26" x14ac:dyDescent="0.2">
      <c r="C220" s="70"/>
      <c r="D220" s="67"/>
      <c r="E220" s="4" t="s">
        <v>36</v>
      </c>
      <c r="F220" s="52" t="s">
        <v>624</v>
      </c>
      <c r="G220" s="7">
        <v>147</v>
      </c>
      <c r="H220" s="17" t="s">
        <v>61</v>
      </c>
      <c r="I220" s="3" t="s">
        <v>61</v>
      </c>
      <c r="J220" s="3" t="s">
        <v>61</v>
      </c>
      <c r="K220" s="3" t="s">
        <v>61</v>
      </c>
      <c r="L220" s="3" t="s">
        <v>61</v>
      </c>
      <c r="M220" s="3" t="s">
        <v>61</v>
      </c>
      <c r="N220" s="3" t="s">
        <v>61</v>
      </c>
      <c r="O220" s="1">
        <v>100</v>
      </c>
      <c r="P220" s="1">
        <v>6.1224489795919999</v>
      </c>
      <c r="Q220" s="1">
        <v>8.8435374149660007</v>
      </c>
      <c r="R220" s="1">
        <v>18.367346938775999</v>
      </c>
      <c r="S220" s="1">
        <v>18.367346938775999</v>
      </c>
      <c r="T220" s="1">
        <v>17.006802721088</v>
      </c>
      <c r="U220" s="8">
        <v>31.292517006802999</v>
      </c>
    </row>
    <row r="221" spans="3:21" x14ac:dyDescent="0.2">
      <c r="C221" s="70"/>
      <c r="D221" s="67"/>
      <c r="E221" s="4" t="s">
        <v>37</v>
      </c>
      <c r="F221" s="52" t="s">
        <v>625</v>
      </c>
      <c r="G221" s="7">
        <v>16</v>
      </c>
      <c r="H221" s="17" t="s">
        <v>61</v>
      </c>
      <c r="I221" s="3" t="s">
        <v>61</v>
      </c>
      <c r="J221" s="3" t="s">
        <v>61</v>
      </c>
      <c r="K221" s="3" t="s">
        <v>61</v>
      </c>
      <c r="L221" s="3" t="s">
        <v>61</v>
      </c>
      <c r="M221" s="3" t="s">
        <v>61</v>
      </c>
      <c r="N221" s="3" t="s">
        <v>61</v>
      </c>
      <c r="O221" s="1">
        <v>100</v>
      </c>
      <c r="P221" s="1">
        <v>6.25</v>
      </c>
      <c r="Q221" s="1">
        <v>18.75</v>
      </c>
      <c r="R221" s="1">
        <v>12.5</v>
      </c>
      <c r="S221" s="1">
        <v>18.75</v>
      </c>
      <c r="T221" s="1">
        <v>18.75</v>
      </c>
      <c r="U221" s="8">
        <v>25</v>
      </c>
    </row>
    <row r="222" spans="3:21" x14ac:dyDescent="0.2">
      <c r="C222" s="66" t="s">
        <v>38</v>
      </c>
      <c r="D222" s="66" t="s">
        <v>23</v>
      </c>
      <c r="E222" s="5" t="s">
        <v>39</v>
      </c>
      <c r="F222" s="51" t="s">
        <v>624</v>
      </c>
      <c r="G222" s="6">
        <v>458</v>
      </c>
      <c r="H222" s="13">
        <v>38.209606986899999</v>
      </c>
      <c r="I222" s="2">
        <v>5.6768558951969998</v>
      </c>
      <c r="J222" s="2">
        <v>7.64192139738</v>
      </c>
      <c r="K222" s="2">
        <v>7.8602620087339998</v>
      </c>
      <c r="L222" s="2">
        <v>6.1135371179040003</v>
      </c>
      <c r="M222" s="2">
        <v>4.5851528384279998</v>
      </c>
      <c r="N222" s="2">
        <v>6.3318777292580002</v>
      </c>
      <c r="O222" s="2">
        <v>61.790393013100001</v>
      </c>
      <c r="P222" s="2">
        <v>10.917030567686</v>
      </c>
      <c r="Q222" s="2">
        <v>7.64192139738</v>
      </c>
      <c r="R222" s="2">
        <v>12.882096069869</v>
      </c>
      <c r="S222" s="2">
        <v>11.135371179039</v>
      </c>
      <c r="T222" s="2">
        <v>7.64192139738</v>
      </c>
      <c r="U222" s="11">
        <v>11.572052401746999</v>
      </c>
    </row>
    <row r="223" spans="3:21" x14ac:dyDescent="0.2">
      <c r="C223" s="70"/>
      <c r="D223" s="67"/>
      <c r="E223" s="4" t="s">
        <v>40</v>
      </c>
      <c r="F223" s="52" t="s">
        <v>624</v>
      </c>
      <c r="G223" s="7">
        <v>973</v>
      </c>
      <c r="H223" s="9">
        <v>55.292908530319004</v>
      </c>
      <c r="I223" s="1">
        <v>10.894141829394</v>
      </c>
      <c r="J223" s="1">
        <v>13.052415210689</v>
      </c>
      <c r="K223" s="1">
        <v>14.491264131552001</v>
      </c>
      <c r="L223" s="1">
        <v>9.0441932168549997</v>
      </c>
      <c r="M223" s="1">
        <v>5.549845837616</v>
      </c>
      <c r="N223" s="1">
        <v>2.2610483042139999</v>
      </c>
      <c r="O223" s="1">
        <v>44.707091469680996</v>
      </c>
      <c r="P223" s="1">
        <v>9.1469681397739997</v>
      </c>
      <c r="Q223" s="1">
        <v>11.408016443988</v>
      </c>
      <c r="R223" s="1">
        <v>10.996916752312</v>
      </c>
      <c r="S223" s="1">
        <v>8.1192189105859995</v>
      </c>
      <c r="T223" s="1">
        <v>4.1109969167519997</v>
      </c>
      <c r="U223" s="8">
        <v>0.92497430626900001</v>
      </c>
    </row>
    <row r="224" spans="3:21" x14ac:dyDescent="0.2">
      <c r="C224" s="70"/>
      <c r="D224" s="67"/>
      <c r="E224" s="4" t="s">
        <v>41</v>
      </c>
      <c r="F224" s="52" t="s">
        <v>624</v>
      </c>
      <c r="G224" s="7">
        <v>0</v>
      </c>
      <c r="H224" s="17" t="s">
        <v>61</v>
      </c>
      <c r="I224" s="3" t="s">
        <v>61</v>
      </c>
      <c r="J224" s="3" t="s">
        <v>61</v>
      </c>
      <c r="K224" s="3" t="s">
        <v>61</v>
      </c>
      <c r="L224" s="3" t="s">
        <v>61</v>
      </c>
      <c r="M224" s="3" t="s">
        <v>61</v>
      </c>
      <c r="N224" s="3" t="s">
        <v>61</v>
      </c>
      <c r="O224" s="3" t="s">
        <v>61</v>
      </c>
      <c r="P224" s="3" t="s">
        <v>61</v>
      </c>
      <c r="Q224" s="3" t="s">
        <v>61</v>
      </c>
      <c r="R224" s="3" t="s">
        <v>61</v>
      </c>
      <c r="S224" s="3" t="s">
        <v>61</v>
      </c>
      <c r="T224" s="3" t="s">
        <v>61</v>
      </c>
      <c r="U224" s="18" t="s">
        <v>61</v>
      </c>
    </row>
    <row r="225" spans="3:21" x14ac:dyDescent="0.2">
      <c r="C225" s="70"/>
      <c r="D225" s="67"/>
      <c r="E225" s="4" t="s">
        <v>42</v>
      </c>
      <c r="F225" s="52" t="s">
        <v>625</v>
      </c>
      <c r="G225" s="7">
        <v>34</v>
      </c>
      <c r="H225" s="9">
        <v>58.823529411765001</v>
      </c>
      <c r="I225" s="1">
        <v>38.235294117647001</v>
      </c>
      <c r="J225" s="1">
        <v>14.705882352941</v>
      </c>
      <c r="K225" s="3" t="s">
        <v>61</v>
      </c>
      <c r="L225" s="1">
        <v>2.9411764705880001</v>
      </c>
      <c r="M225" s="3" t="s">
        <v>61</v>
      </c>
      <c r="N225" s="1">
        <v>2.9411764705880001</v>
      </c>
      <c r="O225" s="1">
        <v>41.176470588234999</v>
      </c>
      <c r="P225" s="1">
        <v>14.705882352941</v>
      </c>
      <c r="Q225" s="1">
        <v>8.8235294117649996</v>
      </c>
      <c r="R225" s="1">
        <v>11.764705882353001</v>
      </c>
      <c r="S225" s="3" t="s">
        <v>61</v>
      </c>
      <c r="T225" s="3" t="s">
        <v>61</v>
      </c>
      <c r="U225" s="8">
        <v>5.8823529411760003</v>
      </c>
    </row>
    <row r="226" spans="3:21" x14ac:dyDescent="0.2">
      <c r="C226" s="70"/>
      <c r="D226" s="67"/>
      <c r="E226" s="4" t="s">
        <v>43</v>
      </c>
      <c r="F226" s="52" t="s">
        <v>625</v>
      </c>
      <c r="G226" s="7">
        <v>10</v>
      </c>
      <c r="H226" s="9">
        <v>50</v>
      </c>
      <c r="I226" s="1">
        <v>20</v>
      </c>
      <c r="J226" s="1">
        <v>10</v>
      </c>
      <c r="K226" s="3" t="s">
        <v>61</v>
      </c>
      <c r="L226" s="3" t="s">
        <v>61</v>
      </c>
      <c r="M226" s="1">
        <v>10</v>
      </c>
      <c r="N226" s="1">
        <v>10</v>
      </c>
      <c r="O226" s="1">
        <v>50</v>
      </c>
      <c r="P226" s="1">
        <v>10</v>
      </c>
      <c r="Q226" s="1">
        <v>10</v>
      </c>
      <c r="R226" s="1">
        <v>10</v>
      </c>
      <c r="S226" s="1">
        <v>10</v>
      </c>
      <c r="T226" s="1">
        <v>10</v>
      </c>
      <c r="U226" s="18" t="s">
        <v>61</v>
      </c>
    </row>
    <row r="227" spans="3:21" x14ac:dyDescent="0.2">
      <c r="C227" s="70"/>
      <c r="D227" s="67"/>
      <c r="E227" s="4" t="s">
        <v>44</v>
      </c>
      <c r="F227" s="52" t="s">
        <v>625</v>
      </c>
      <c r="G227" s="7">
        <v>31</v>
      </c>
      <c r="H227" s="9">
        <v>45.161290322581003</v>
      </c>
      <c r="I227" s="1">
        <v>16.129032258064999</v>
      </c>
      <c r="J227" s="1">
        <v>12.903225806451999</v>
      </c>
      <c r="K227" s="1">
        <v>6.4516129032259997</v>
      </c>
      <c r="L227" s="1">
        <v>6.4516129032259997</v>
      </c>
      <c r="M227" s="1">
        <v>3.2258064516129998</v>
      </c>
      <c r="N227" s="3" t="s">
        <v>61</v>
      </c>
      <c r="O227" s="1">
        <v>54.838709677418997</v>
      </c>
      <c r="P227" s="1">
        <v>12.903225806451999</v>
      </c>
      <c r="Q227" s="1">
        <v>9.6774193548389995</v>
      </c>
      <c r="R227" s="1">
        <v>6.4516129032259997</v>
      </c>
      <c r="S227" s="3" t="s">
        <v>61</v>
      </c>
      <c r="T227" s="1">
        <v>3.2258064516129998</v>
      </c>
      <c r="U227" s="8">
        <v>22.580645161290001</v>
      </c>
    </row>
    <row r="228" spans="3:21" x14ac:dyDescent="0.2">
      <c r="C228" s="70"/>
      <c r="D228" s="67"/>
      <c r="E228" s="4" t="s">
        <v>37</v>
      </c>
      <c r="F228" s="52" t="s">
        <v>625</v>
      </c>
      <c r="G228" s="7">
        <v>22</v>
      </c>
      <c r="H228" s="9">
        <v>50</v>
      </c>
      <c r="I228" s="1">
        <v>4.5454545454549997</v>
      </c>
      <c r="J228" s="1">
        <v>9.0909090909089993</v>
      </c>
      <c r="K228" s="1">
        <v>4.5454545454549997</v>
      </c>
      <c r="L228" s="1">
        <v>9.0909090909089993</v>
      </c>
      <c r="M228" s="1">
        <v>9.0909090909089993</v>
      </c>
      <c r="N228" s="1">
        <v>13.636363636364001</v>
      </c>
      <c r="O228" s="1">
        <v>50</v>
      </c>
      <c r="P228" s="3" t="s">
        <v>61</v>
      </c>
      <c r="Q228" s="1">
        <v>9.0909090909089993</v>
      </c>
      <c r="R228" s="1">
        <v>9.0909090909089993</v>
      </c>
      <c r="S228" s="1">
        <v>9.0909090909089993</v>
      </c>
      <c r="T228" s="1">
        <v>9.0909090909089993</v>
      </c>
      <c r="U228" s="8">
        <v>13.636363636364001</v>
      </c>
    </row>
    <row r="229" spans="3:21" x14ac:dyDescent="0.2">
      <c r="C229" s="70"/>
      <c r="D229" s="66" t="s">
        <v>20</v>
      </c>
      <c r="E229" s="5" t="s">
        <v>39</v>
      </c>
      <c r="F229" s="51" t="s">
        <v>624</v>
      </c>
      <c r="G229" s="6">
        <v>175</v>
      </c>
      <c r="H229" s="13">
        <v>100</v>
      </c>
      <c r="I229" s="2">
        <v>14.857142857143</v>
      </c>
      <c r="J229" s="2">
        <v>20</v>
      </c>
      <c r="K229" s="2">
        <v>20.571428571428999</v>
      </c>
      <c r="L229" s="2">
        <v>16</v>
      </c>
      <c r="M229" s="2">
        <v>12</v>
      </c>
      <c r="N229" s="2">
        <v>16.571428571428999</v>
      </c>
      <c r="O229" s="14" t="s">
        <v>61</v>
      </c>
      <c r="P229" s="14" t="s">
        <v>61</v>
      </c>
      <c r="Q229" s="14" t="s">
        <v>61</v>
      </c>
      <c r="R229" s="14" t="s">
        <v>61</v>
      </c>
      <c r="S229" s="14" t="s">
        <v>61</v>
      </c>
      <c r="T229" s="14" t="s">
        <v>61</v>
      </c>
      <c r="U229" s="37" t="s">
        <v>61</v>
      </c>
    </row>
    <row r="230" spans="3:21" x14ac:dyDescent="0.2">
      <c r="C230" s="70"/>
      <c r="D230" s="67"/>
      <c r="E230" s="4" t="s">
        <v>40</v>
      </c>
      <c r="F230" s="52" t="s">
        <v>624</v>
      </c>
      <c r="G230" s="7">
        <v>538</v>
      </c>
      <c r="H230" s="9">
        <v>100</v>
      </c>
      <c r="I230" s="1">
        <v>19.702602230482999</v>
      </c>
      <c r="J230" s="1">
        <v>23.60594795539</v>
      </c>
      <c r="K230" s="1">
        <v>26.208178438661999</v>
      </c>
      <c r="L230" s="1">
        <v>16.356877323420001</v>
      </c>
      <c r="M230" s="1">
        <v>10.03717472119</v>
      </c>
      <c r="N230" s="1">
        <v>4.0892193308550002</v>
      </c>
      <c r="O230" s="3" t="s">
        <v>61</v>
      </c>
      <c r="P230" s="3" t="s">
        <v>61</v>
      </c>
      <c r="Q230" s="3" t="s">
        <v>61</v>
      </c>
      <c r="R230" s="3" t="s">
        <v>61</v>
      </c>
      <c r="S230" s="3" t="s">
        <v>61</v>
      </c>
      <c r="T230" s="3" t="s">
        <v>61</v>
      </c>
      <c r="U230" s="18" t="s">
        <v>61</v>
      </c>
    </row>
    <row r="231" spans="3:21" x14ac:dyDescent="0.2">
      <c r="C231" s="70"/>
      <c r="D231" s="67"/>
      <c r="E231" s="4" t="s">
        <v>41</v>
      </c>
      <c r="F231" s="52" t="s">
        <v>624</v>
      </c>
      <c r="G231" s="7">
        <v>0</v>
      </c>
      <c r="H231" s="17" t="s">
        <v>61</v>
      </c>
      <c r="I231" s="3" t="s">
        <v>61</v>
      </c>
      <c r="J231" s="3" t="s">
        <v>61</v>
      </c>
      <c r="K231" s="3" t="s">
        <v>61</v>
      </c>
      <c r="L231" s="3" t="s">
        <v>61</v>
      </c>
      <c r="M231" s="3" t="s">
        <v>61</v>
      </c>
      <c r="N231" s="3" t="s">
        <v>61</v>
      </c>
      <c r="O231" s="3" t="s">
        <v>61</v>
      </c>
      <c r="P231" s="3" t="s">
        <v>61</v>
      </c>
      <c r="Q231" s="3" t="s">
        <v>61</v>
      </c>
      <c r="R231" s="3" t="s">
        <v>61</v>
      </c>
      <c r="S231" s="3" t="s">
        <v>61</v>
      </c>
      <c r="T231" s="3" t="s">
        <v>61</v>
      </c>
      <c r="U231" s="18" t="s">
        <v>61</v>
      </c>
    </row>
    <row r="232" spans="3:21" x14ac:dyDescent="0.2">
      <c r="C232" s="70"/>
      <c r="D232" s="67"/>
      <c r="E232" s="4" t="s">
        <v>42</v>
      </c>
      <c r="F232" s="52" t="s">
        <v>625</v>
      </c>
      <c r="G232" s="7">
        <v>20</v>
      </c>
      <c r="H232" s="9">
        <v>100</v>
      </c>
      <c r="I232" s="1">
        <v>65</v>
      </c>
      <c r="J232" s="1">
        <v>25</v>
      </c>
      <c r="K232" s="3" t="s">
        <v>61</v>
      </c>
      <c r="L232" s="1">
        <v>5</v>
      </c>
      <c r="M232" s="3" t="s">
        <v>61</v>
      </c>
      <c r="N232" s="1">
        <v>5</v>
      </c>
      <c r="O232" s="3" t="s">
        <v>61</v>
      </c>
      <c r="P232" s="3" t="s">
        <v>61</v>
      </c>
      <c r="Q232" s="3" t="s">
        <v>61</v>
      </c>
      <c r="R232" s="3" t="s">
        <v>61</v>
      </c>
      <c r="S232" s="3" t="s">
        <v>61</v>
      </c>
      <c r="T232" s="3" t="s">
        <v>61</v>
      </c>
      <c r="U232" s="18" t="s">
        <v>61</v>
      </c>
    </row>
    <row r="233" spans="3:21" x14ac:dyDescent="0.2">
      <c r="C233" s="70"/>
      <c r="D233" s="67"/>
      <c r="E233" s="4" t="s">
        <v>43</v>
      </c>
      <c r="F233" s="52" t="s">
        <v>625</v>
      </c>
      <c r="G233" s="7">
        <v>5</v>
      </c>
      <c r="H233" s="9">
        <v>100</v>
      </c>
      <c r="I233" s="1">
        <v>40</v>
      </c>
      <c r="J233" s="1">
        <v>20</v>
      </c>
      <c r="K233" s="3" t="s">
        <v>61</v>
      </c>
      <c r="L233" s="3" t="s">
        <v>61</v>
      </c>
      <c r="M233" s="1">
        <v>20</v>
      </c>
      <c r="N233" s="1">
        <v>20</v>
      </c>
      <c r="O233" s="3" t="s">
        <v>61</v>
      </c>
      <c r="P233" s="3" t="s">
        <v>61</v>
      </c>
      <c r="Q233" s="3" t="s">
        <v>61</v>
      </c>
      <c r="R233" s="3" t="s">
        <v>61</v>
      </c>
      <c r="S233" s="3" t="s">
        <v>61</v>
      </c>
      <c r="T233" s="3" t="s">
        <v>61</v>
      </c>
      <c r="U233" s="18" t="s">
        <v>61</v>
      </c>
    </row>
    <row r="234" spans="3:21" x14ac:dyDescent="0.2">
      <c r="C234" s="70"/>
      <c r="D234" s="67"/>
      <c r="E234" s="4" t="s">
        <v>44</v>
      </c>
      <c r="F234" s="52" t="s">
        <v>625</v>
      </c>
      <c r="G234" s="7">
        <v>14</v>
      </c>
      <c r="H234" s="9">
        <v>100</v>
      </c>
      <c r="I234" s="1">
        <v>35.714285714286</v>
      </c>
      <c r="J234" s="1">
        <v>28.571428571428999</v>
      </c>
      <c r="K234" s="1">
        <v>14.285714285714</v>
      </c>
      <c r="L234" s="1">
        <v>14.285714285714</v>
      </c>
      <c r="M234" s="1">
        <v>7.1428571428570002</v>
      </c>
      <c r="N234" s="3" t="s">
        <v>61</v>
      </c>
      <c r="O234" s="3" t="s">
        <v>61</v>
      </c>
      <c r="P234" s="3" t="s">
        <v>61</v>
      </c>
      <c r="Q234" s="3" t="s">
        <v>61</v>
      </c>
      <c r="R234" s="3" t="s">
        <v>61</v>
      </c>
      <c r="S234" s="3" t="s">
        <v>61</v>
      </c>
      <c r="T234" s="3" t="s">
        <v>61</v>
      </c>
      <c r="U234" s="18" t="s">
        <v>61</v>
      </c>
    </row>
    <row r="235" spans="3:21" x14ac:dyDescent="0.2">
      <c r="C235" s="70"/>
      <c r="D235" s="67"/>
      <c r="E235" s="4" t="s">
        <v>37</v>
      </c>
      <c r="F235" s="52" t="s">
        <v>625</v>
      </c>
      <c r="G235" s="7">
        <v>11</v>
      </c>
      <c r="H235" s="9">
        <v>100</v>
      </c>
      <c r="I235" s="1">
        <v>9.0909090909089993</v>
      </c>
      <c r="J235" s="1">
        <v>18.181818181817999</v>
      </c>
      <c r="K235" s="1">
        <v>9.0909090909089993</v>
      </c>
      <c r="L235" s="1">
        <v>18.181818181817999</v>
      </c>
      <c r="M235" s="1">
        <v>18.181818181817999</v>
      </c>
      <c r="N235" s="1">
        <v>27.272727272727</v>
      </c>
      <c r="O235" s="3" t="s">
        <v>61</v>
      </c>
      <c r="P235" s="3" t="s">
        <v>61</v>
      </c>
      <c r="Q235" s="3" t="s">
        <v>61</v>
      </c>
      <c r="R235" s="3" t="s">
        <v>61</v>
      </c>
      <c r="S235" s="3" t="s">
        <v>61</v>
      </c>
      <c r="T235" s="3" t="s">
        <v>61</v>
      </c>
      <c r="U235" s="18" t="s">
        <v>61</v>
      </c>
    </row>
    <row r="236" spans="3:21" x14ac:dyDescent="0.2">
      <c r="C236" s="70"/>
      <c r="D236" s="66" t="s">
        <v>21</v>
      </c>
      <c r="E236" s="5" t="s">
        <v>39</v>
      </c>
      <c r="F236" s="51" t="s">
        <v>624</v>
      </c>
      <c r="G236" s="6">
        <v>283</v>
      </c>
      <c r="H236" s="35" t="s">
        <v>61</v>
      </c>
      <c r="I236" s="14" t="s">
        <v>61</v>
      </c>
      <c r="J236" s="14" t="s">
        <v>61</v>
      </c>
      <c r="K236" s="14" t="s">
        <v>61</v>
      </c>
      <c r="L236" s="14" t="s">
        <v>61</v>
      </c>
      <c r="M236" s="14" t="s">
        <v>61</v>
      </c>
      <c r="N236" s="14" t="s">
        <v>61</v>
      </c>
      <c r="O236" s="2">
        <v>100</v>
      </c>
      <c r="P236" s="2">
        <v>17.667844522968</v>
      </c>
      <c r="Q236" s="2">
        <v>12.367491166078</v>
      </c>
      <c r="R236" s="2">
        <v>20.848056537102</v>
      </c>
      <c r="S236" s="2">
        <v>18.021201413427999</v>
      </c>
      <c r="T236" s="2">
        <v>12.367491166078</v>
      </c>
      <c r="U236" s="11">
        <v>18.727915194346</v>
      </c>
    </row>
    <row r="237" spans="3:21" x14ac:dyDescent="0.2">
      <c r="C237" s="70"/>
      <c r="D237" s="67"/>
      <c r="E237" s="4" t="s">
        <v>40</v>
      </c>
      <c r="F237" s="52" t="s">
        <v>624</v>
      </c>
      <c r="G237" s="7">
        <v>435</v>
      </c>
      <c r="H237" s="17" t="s">
        <v>61</v>
      </c>
      <c r="I237" s="3" t="s">
        <v>61</v>
      </c>
      <c r="J237" s="3" t="s">
        <v>61</v>
      </c>
      <c r="K237" s="3" t="s">
        <v>61</v>
      </c>
      <c r="L237" s="3" t="s">
        <v>61</v>
      </c>
      <c r="M237" s="3" t="s">
        <v>61</v>
      </c>
      <c r="N237" s="3" t="s">
        <v>61</v>
      </c>
      <c r="O237" s="1">
        <v>100</v>
      </c>
      <c r="P237" s="1">
        <v>20.459770114943002</v>
      </c>
      <c r="Q237" s="1">
        <v>25.517241379310001</v>
      </c>
      <c r="R237" s="1">
        <v>24.597701149424999</v>
      </c>
      <c r="S237" s="1">
        <v>18.160919540230001</v>
      </c>
      <c r="T237" s="1">
        <v>9.1954022988510005</v>
      </c>
      <c r="U237" s="8">
        <v>2.0689655172410002</v>
      </c>
    </row>
    <row r="238" spans="3:21" x14ac:dyDescent="0.2">
      <c r="C238" s="70"/>
      <c r="D238" s="67"/>
      <c r="E238" s="4" t="s">
        <v>41</v>
      </c>
      <c r="F238" s="52" t="s">
        <v>624</v>
      </c>
      <c r="G238" s="7">
        <v>0</v>
      </c>
      <c r="H238" s="17" t="s">
        <v>61</v>
      </c>
      <c r="I238" s="3" t="s">
        <v>61</v>
      </c>
      <c r="J238" s="3" t="s">
        <v>61</v>
      </c>
      <c r="K238" s="3" t="s">
        <v>61</v>
      </c>
      <c r="L238" s="3" t="s">
        <v>61</v>
      </c>
      <c r="M238" s="3" t="s">
        <v>61</v>
      </c>
      <c r="N238" s="3" t="s">
        <v>61</v>
      </c>
      <c r="O238" s="3" t="s">
        <v>61</v>
      </c>
      <c r="P238" s="3" t="s">
        <v>61</v>
      </c>
      <c r="Q238" s="3" t="s">
        <v>61</v>
      </c>
      <c r="R238" s="3" t="s">
        <v>61</v>
      </c>
      <c r="S238" s="3" t="s">
        <v>61</v>
      </c>
      <c r="T238" s="3" t="s">
        <v>61</v>
      </c>
      <c r="U238" s="18" t="s">
        <v>61</v>
      </c>
    </row>
    <row r="239" spans="3:21" x14ac:dyDescent="0.2">
      <c r="C239" s="70"/>
      <c r="D239" s="67"/>
      <c r="E239" s="4" t="s">
        <v>42</v>
      </c>
      <c r="F239" s="52" t="s">
        <v>625</v>
      </c>
      <c r="G239" s="7">
        <v>14</v>
      </c>
      <c r="H239" s="17" t="s">
        <v>61</v>
      </c>
      <c r="I239" s="3" t="s">
        <v>61</v>
      </c>
      <c r="J239" s="3" t="s">
        <v>61</v>
      </c>
      <c r="K239" s="3" t="s">
        <v>61</v>
      </c>
      <c r="L239" s="3" t="s">
        <v>61</v>
      </c>
      <c r="M239" s="3" t="s">
        <v>61</v>
      </c>
      <c r="N239" s="3" t="s">
        <v>61</v>
      </c>
      <c r="O239" s="1">
        <v>100</v>
      </c>
      <c r="P239" s="1">
        <v>35.714285714286</v>
      </c>
      <c r="Q239" s="1">
        <v>21.428571428571001</v>
      </c>
      <c r="R239" s="1">
        <v>28.571428571428999</v>
      </c>
      <c r="S239" s="3" t="s">
        <v>61</v>
      </c>
      <c r="T239" s="3" t="s">
        <v>61</v>
      </c>
      <c r="U239" s="8">
        <v>14.285714285714</v>
      </c>
    </row>
    <row r="240" spans="3:21" x14ac:dyDescent="0.2">
      <c r="C240" s="70"/>
      <c r="D240" s="67"/>
      <c r="E240" s="4" t="s">
        <v>43</v>
      </c>
      <c r="F240" s="52" t="s">
        <v>625</v>
      </c>
      <c r="G240" s="7">
        <v>5</v>
      </c>
      <c r="H240" s="17" t="s">
        <v>61</v>
      </c>
      <c r="I240" s="3" t="s">
        <v>61</v>
      </c>
      <c r="J240" s="3" t="s">
        <v>61</v>
      </c>
      <c r="K240" s="3" t="s">
        <v>61</v>
      </c>
      <c r="L240" s="3" t="s">
        <v>61</v>
      </c>
      <c r="M240" s="3" t="s">
        <v>61</v>
      </c>
      <c r="N240" s="3" t="s">
        <v>61</v>
      </c>
      <c r="O240" s="1">
        <v>100</v>
      </c>
      <c r="P240" s="1">
        <v>20</v>
      </c>
      <c r="Q240" s="1">
        <v>20</v>
      </c>
      <c r="R240" s="1">
        <v>20</v>
      </c>
      <c r="S240" s="1">
        <v>20</v>
      </c>
      <c r="T240" s="1">
        <v>20</v>
      </c>
      <c r="U240" s="18" t="s">
        <v>61</v>
      </c>
    </row>
    <row r="241" spans="3:21" x14ac:dyDescent="0.2">
      <c r="C241" s="70"/>
      <c r="D241" s="67"/>
      <c r="E241" s="4" t="s">
        <v>44</v>
      </c>
      <c r="F241" s="52" t="s">
        <v>625</v>
      </c>
      <c r="G241" s="7">
        <v>17</v>
      </c>
      <c r="H241" s="17" t="s">
        <v>61</v>
      </c>
      <c r="I241" s="3" t="s">
        <v>61</v>
      </c>
      <c r="J241" s="3" t="s">
        <v>61</v>
      </c>
      <c r="K241" s="3" t="s">
        <v>61</v>
      </c>
      <c r="L241" s="3" t="s">
        <v>61</v>
      </c>
      <c r="M241" s="3" t="s">
        <v>61</v>
      </c>
      <c r="N241" s="3" t="s">
        <v>61</v>
      </c>
      <c r="O241" s="1">
        <v>100</v>
      </c>
      <c r="P241" s="1">
        <v>23.529411764706001</v>
      </c>
      <c r="Q241" s="1">
        <v>17.647058823529001</v>
      </c>
      <c r="R241" s="1">
        <v>11.764705882353001</v>
      </c>
      <c r="S241" s="3" t="s">
        <v>61</v>
      </c>
      <c r="T241" s="1">
        <v>5.8823529411760003</v>
      </c>
      <c r="U241" s="8">
        <v>41.176470588234999</v>
      </c>
    </row>
    <row r="242" spans="3:21" x14ac:dyDescent="0.2">
      <c r="C242" s="70"/>
      <c r="D242" s="67"/>
      <c r="E242" s="4" t="s">
        <v>37</v>
      </c>
      <c r="F242" s="52" t="s">
        <v>625</v>
      </c>
      <c r="G242" s="7">
        <v>11</v>
      </c>
      <c r="H242" s="17" t="s">
        <v>61</v>
      </c>
      <c r="I242" s="3" t="s">
        <v>61</v>
      </c>
      <c r="J242" s="3" t="s">
        <v>61</v>
      </c>
      <c r="K242" s="3" t="s">
        <v>61</v>
      </c>
      <c r="L242" s="3" t="s">
        <v>61</v>
      </c>
      <c r="M242" s="3" t="s">
        <v>61</v>
      </c>
      <c r="N242" s="3" t="s">
        <v>61</v>
      </c>
      <c r="O242" s="1">
        <v>100</v>
      </c>
      <c r="P242" s="3" t="s">
        <v>61</v>
      </c>
      <c r="Q242" s="1">
        <v>18.181818181817999</v>
      </c>
      <c r="R242" s="1">
        <v>18.181818181817999</v>
      </c>
      <c r="S242" s="1">
        <v>18.181818181817999</v>
      </c>
      <c r="T242" s="1">
        <v>18.181818181817999</v>
      </c>
      <c r="U242" s="8">
        <v>27.272727272727</v>
      </c>
    </row>
    <row r="243" spans="3:21" x14ac:dyDescent="0.2">
      <c r="C243" s="66" t="s">
        <v>45</v>
      </c>
      <c r="D243" s="64" t="s">
        <v>19</v>
      </c>
      <c r="E243" s="5" t="s">
        <v>46</v>
      </c>
      <c r="F243" s="51" t="s">
        <v>624</v>
      </c>
      <c r="G243" s="6">
        <v>770</v>
      </c>
      <c r="H243" s="13">
        <v>53.766233766234002</v>
      </c>
      <c r="I243" s="2">
        <v>11.298701298700999</v>
      </c>
      <c r="J243" s="2">
        <v>12.857142857143</v>
      </c>
      <c r="K243" s="2">
        <v>14.155844155843999</v>
      </c>
      <c r="L243" s="2">
        <v>8.7012987012990006</v>
      </c>
      <c r="M243" s="2">
        <v>4.9350649350650002</v>
      </c>
      <c r="N243" s="2">
        <v>1.818181818182</v>
      </c>
      <c r="O243" s="2">
        <v>46.233766233765998</v>
      </c>
      <c r="P243" s="2">
        <v>9.6103896103899995</v>
      </c>
      <c r="Q243" s="2">
        <v>11.558441558442</v>
      </c>
      <c r="R243" s="2">
        <v>11.428571428571001</v>
      </c>
      <c r="S243" s="2">
        <v>7.792207792208</v>
      </c>
      <c r="T243" s="2">
        <v>3.1168831168829998</v>
      </c>
      <c r="U243" s="11">
        <v>2.7272727272730002</v>
      </c>
    </row>
    <row r="244" spans="3:21" ht="26" x14ac:dyDescent="0.2">
      <c r="C244" s="70"/>
      <c r="D244" s="65"/>
      <c r="E244" s="4" t="s">
        <v>47</v>
      </c>
      <c r="F244" s="52" t="s">
        <v>624</v>
      </c>
      <c r="G244" s="7">
        <v>335</v>
      </c>
      <c r="H244" s="9">
        <v>48.059701492537002</v>
      </c>
      <c r="I244" s="1">
        <v>8.3582089552240006</v>
      </c>
      <c r="J244" s="1">
        <v>7.7611940298509996</v>
      </c>
      <c r="K244" s="1">
        <v>12.238805970149</v>
      </c>
      <c r="L244" s="1">
        <v>8.0597014925370001</v>
      </c>
      <c r="M244" s="1">
        <v>6.5671641791040001</v>
      </c>
      <c r="N244" s="1">
        <v>5.0746268656720002</v>
      </c>
      <c r="O244" s="1">
        <v>51.940298507462998</v>
      </c>
      <c r="P244" s="1">
        <v>11.044776119403</v>
      </c>
      <c r="Q244" s="1">
        <v>7.1641791044780003</v>
      </c>
      <c r="R244" s="1">
        <v>12.238805970149</v>
      </c>
      <c r="S244" s="1">
        <v>8.9552238805969999</v>
      </c>
      <c r="T244" s="1">
        <v>6.8656716417909998</v>
      </c>
      <c r="U244" s="8">
        <v>5.6716417910450003</v>
      </c>
    </row>
    <row r="245" spans="3:21" x14ac:dyDescent="0.2">
      <c r="C245" s="70"/>
      <c r="D245" s="65"/>
      <c r="E245" s="4" t="s">
        <v>48</v>
      </c>
      <c r="F245" s="52" t="s">
        <v>625</v>
      </c>
      <c r="G245" s="7">
        <v>34</v>
      </c>
      <c r="H245" s="9">
        <v>52.941176470587997</v>
      </c>
      <c r="I245" s="1">
        <v>8.8235294117649996</v>
      </c>
      <c r="J245" s="1">
        <v>17.647058823529001</v>
      </c>
      <c r="K245" s="1">
        <v>5.8823529411760003</v>
      </c>
      <c r="L245" s="1">
        <v>8.8235294117649996</v>
      </c>
      <c r="M245" s="1">
        <v>2.9411764705880001</v>
      </c>
      <c r="N245" s="1">
        <v>8.8235294117649996</v>
      </c>
      <c r="O245" s="1">
        <v>47.058823529412003</v>
      </c>
      <c r="P245" s="1">
        <v>8.8235294117649996</v>
      </c>
      <c r="Q245" s="1">
        <v>5.8823529411760003</v>
      </c>
      <c r="R245" s="1">
        <v>14.705882352941</v>
      </c>
      <c r="S245" s="1">
        <v>8.8235294117649996</v>
      </c>
      <c r="T245" s="1">
        <v>2.9411764705880001</v>
      </c>
      <c r="U245" s="8">
        <v>5.8823529411760003</v>
      </c>
    </row>
    <row r="246" spans="3:21" ht="39" x14ac:dyDescent="0.2">
      <c r="C246" s="70"/>
      <c r="D246" s="65"/>
      <c r="E246" s="4" t="s">
        <v>49</v>
      </c>
      <c r="F246" s="52" t="s">
        <v>624</v>
      </c>
      <c r="G246" s="7">
        <v>318</v>
      </c>
      <c r="H246" s="9">
        <v>42.767295597484001</v>
      </c>
      <c r="I246" s="1">
        <v>10.062893081761001</v>
      </c>
      <c r="J246" s="1">
        <v>11.635220125786001</v>
      </c>
      <c r="K246" s="1">
        <v>7.547169811321</v>
      </c>
      <c r="L246" s="1">
        <v>5.660377358491</v>
      </c>
      <c r="M246" s="1">
        <v>4.7169811320750004</v>
      </c>
      <c r="N246" s="1">
        <v>3.1446540880499998</v>
      </c>
      <c r="O246" s="1">
        <v>57.232704402515999</v>
      </c>
      <c r="P246" s="1">
        <v>10.062893081761001</v>
      </c>
      <c r="Q246" s="1">
        <v>11.635220125786001</v>
      </c>
      <c r="R246" s="1">
        <v>11.006289308175999</v>
      </c>
      <c r="S246" s="1">
        <v>10.377358490565999</v>
      </c>
      <c r="T246" s="1">
        <v>7.2327044025160001</v>
      </c>
      <c r="U246" s="8">
        <v>6.9182389937110003</v>
      </c>
    </row>
    <row r="247" spans="3:21" x14ac:dyDescent="0.2">
      <c r="C247" s="70"/>
      <c r="D247" s="65"/>
      <c r="E247" s="4" t="s">
        <v>50</v>
      </c>
      <c r="F247" s="52" t="s">
        <v>625</v>
      </c>
      <c r="G247" s="7">
        <v>18</v>
      </c>
      <c r="H247" s="9">
        <v>38.888888888888999</v>
      </c>
      <c r="I247" s="3" t="s">
        <v>61</v>
      </c>
      <c r="J247" s="3" t="s">
        <v>61</v>
      </c>
      <c r="K247" s="3" t="s">
        <v>61</v>
      </c>
      <c r="L247" s="3" t="s">
        <v>61</v>
      </c>
      <c r="M247" s="1">
        <v>5.5555555555560003</v>
      </c>
      <c r="N247" s="1">
        <v>33.333333333333002</v>
      </c>
      <c r="O247" s="1">
        <v>61.111111111111001</v>
      </c>
      <c r="P247" s="3" t="s">
        <v>61</v>
      </c>
      <c r="Q247" s="3" t="s">
        <v>61</v>
      </c>
      <c r="R247" s="3" t="s">
        <v>61</v>
      </c>
      <c r="S247" s="1">
        <v>11.111111111111001</v>
      </c>
      <c r="T247" s="1">
        <v>11.111111111111001</v>
      </c>
      <c r="U247" s="8">
        <v>38.888888888888999</v>
      </c>
    </row>
    <row r="248" spans="3:21" x14ac:dyDescent="0.2">
      <c r="C248" s="70"/>
      <c r="D248" s="65"/>
      <c r="E248" s="4" t="s">
        <v>44</v>
      </c>
      <c r="F248" s="52" t="s">
        <v>625</v>
      </c>
      <c r="G248" s="7">
        <v>25</v>
      </c>
      <c r="H248" s="9">
        <v>44</v>
      </c>
      <c r="I248" s="3" t="s">
        <v>61</v>
      </c>
      <c r="J248" s="1">
        <v>12</v>
      </c>
      <c r="K248" s="1">
        <v>8</v>
      </c>
      <c r="L248" s="1">
        <v>12</v>
      </c>
      <c r="M248" s="1">
        <v>4</v>
      </c>
      <c r="N248" s="1">
        <v>8</v>
      </c>
      <c r="O248" s="1">
        <v>56</v>
      </c>
      <c r="P248" s="1">
        <v>12</v>
      </c>
      <c r="Q248" s="1">
        <v>8</v>
      </c>
      <c r="R248" s="1">
        <v>12</v>
      </c>
      <c r="S248" s="1">
        <v>8</v>
      </c>
      <c r="T248" s="1">
        <v>12</v>
      </c>
      <c r="U248" s="8">
        <v>4</v>
      </c>
    </row>
    <row r="249" spans="3:21" x14ac:dyDescent="0.2">
      <c r="C249" s="70"/>
      <c r="D249" s="65"/>
      <c r="E249" s="4" t="s">
        <v>37</v>
      </c>
      <c r="F249" s="52" t="s">
        <v>625</v>
      </c>
      <c r="G249" s="7">
        <v>28</v>
      </c>
      <c r="H249" s="9">
        <v>57.142857142856997</v>
      </c>
      <c r="I249" s="1">
        <v>10.714285714286</v>
      </c>
      <c r="J249" s="1">
        <v>10.714285714286</v>
      </c>
      <c r="K249" s="1">
        <v>7.1428571428570002</v>
      </c>
      <c r="L249" s="1">
        <v>10.714285714286</v>
      </c>
      <c r="M249" s="1">
        <v>3.5714285714290002</v>
      </c>
      <c r="N249" s="1">
        <v>14.285714285714</v>
      </c>
      <c r="O249" s="1">
        <v>42.857142857143003</v>
      </c>
      <c r="P249" s="3" t="s">
        <v>61</v>
      </c>
      <c r="Q249" s="1">
        <v>3.5714285714290002</v>
      </c>
      <c r="R249" s="1">
        <v>10.714285714286</v>
      </c>
      <c r="S249" s="1">
        <v>10.714285714286</v>
      </c>
      <c r="T249" s="1">
        <v>10.714285714286</v>
      </c>
      <c r="U249" s="8">
        <v>7.1428571428570002</v>
      </c>
    </row>
    <row r="250" spans="3:21" x14ac:dyDescent="0.2">
      <c r="C250" s="70"/>
      <c r="D250" s="65"/>
      <c r="E250" s="4" t="s">
        <v>51</v>
      </c>
      <c r="F250" s="52" t="s">
        <v>624</v>
      </c>
      <c r="G250" s="7">
        <v>1105</v>
      </c>
      <c r="H250" s="9">
        <v>52.036199095023001</v>
      </c>
      <c r="I250" s="1">
        <v>10.407239819005</v>
      </c>
      <c r="J250" s="1">
        <v>11.31221719457</v>
      </c>
      <c r="K250" s="1">
        <v>13.574660633483999</v>
      </c>
      <c r="L250" s="1">
        <v>8.5067873303169996</v>
      </c>
      <c r="M250" s="1">
        <v>5.4298642533940003</v>
      </c>
      <c r="N250" s="1">
        <v>2.805429864253</v>
      </c>
      <c r="O250" s="1">
        <v>47.963800904976999</v>
      </c>
      <c r="P250" s="1">
        <v>10.045248868778</v>
      </c>
      <c r="Q250" s="1">
        <v>10.226244343891</v>
      </c>
      <c r="R250" s="1">
        <v>11.674208144795999</v>
      </c>
      <c r="S250" s="1">
        <v>8.1447963800899998</v>
      </c>
      <c r="T250" s="1">
        <v>4.2533936651579998</v>
      </c>
      <c r="U250" s="8">
        <v>3.6199095022619998</v>
      </c>
    </row>
    <row r="251" spans="3:21" x14ac:dyDescent="0.2">
      <c r="C251" s="70"/>
      <c r="D251" s="65"/>
      <c r="E251" s="4" t="s">
        <v>52</v>
      </c>
      <c r="F251" s="52" t="s">
        <v>624</v>
      </c>
      <c r="G251" s="7">
        <v>352</v>
      </c>
      <c r="H251" s="9">
        <v>43.75</v>
      </c>
      <c r="I251" s="1">
        <v>9.9431818181819995</v>
      </c>
      <c r="J251" s="1">
        <v>12.215909090908999</v>
      </c>
      <c r="K251" s="1">
        <v>7.386363636364</v>
      </c>
      <c r="L251" s="1">
        <v>5.9659090909090002</v>
      </c>
      <c r="M251" s="1">
        <v>4.5454545454549997</v>
      </c>
      <c r="N251" s="1">
        <v>3.693181818182</v>
      </c>
      <c r="O251" s="1">
        <v>56.25</v>
      </c>
      <c r="P251" s="1">
        <v>9.9431818181819995</v>
      </c>
      <c r="Q251" s="1">
        <v>11.079545454545</v>
      </c>
      <c r="R251" s="1">
        <v>11.363636363635999</v>
      </c>
      <c r="S251" s="1">
        <v>10.227272727273</v>
      </c>
      <c r="T251" s="1">
        <v>6.8181818181820004</v>
      </c>
      <c r="U251" s="8">
        <v>6.8181818181820004</v>
      </c>
    </row>
    <row r="252" spans="3:21" x14ac:dyDescent="0.2">
      <c r="C252" s="66" t="s">
        <v>53</v>
      </c>
      <c r="D252" s="64" t="s">
        <v>19</v>
      </c>
      <c r="E252" s="5" t="s">
        <v>54</v>
      </c>
      <c r="F252" s="51" t="s">
        <v>624</v>
      </c>
      <c r="G252" s="6">
        <v>513</v>
      </c>
      <c r="H252" s="13">
        <v>48.732943469786001</v>
      </c>
      <c r="I252" s="2">
        <v>10.526315789473999</v>
      </c>
      <c r="J252" s="2">
        <v>10.916179337232</v>
      </c>
      <c r="K252" s="2">
        <v>11.111111111111001</v>
      </c>
      <c r="L252" s="2">
        <v>8.5769980506820005</v>
      </c>
      <c r="M252" s="2">
        <v>5.0682261208580002</v>
      </c>
      <c r="N252" s="2">
        <v>2.5341130604290001</v>
      </c>
      <c r="O252" s="2">
        <v>51.267056530213999</v>
      </c>
      <c r="P252" s="2">
        <v>11.695906432749</v>
      </c>
      <c r="Q252" s="2">
        <v>9.7465886939569994</v>
      </c>
      <c r="R252" s="2">
        <v>12.475633528265</v>
      </c>
      <c r="S252" s="2">
        <v>8.9668615984409996</v>
      </c>
      <c r="T252" s="2">
        <v>3.3138401559449999</v>
      </c>
      <c r="U252" s="11">
        <v>5.0682261208580002</v>
      </c>
    </row>
    <row r="253" spans="3:21" x14ac:dyDescent="0.2">
      <c r="C253" s="70"/>
      <c r="D253" s="65"/>
      <c r="E253" s="4" t="s">
        <v>55</v>
      </c>
      <c r="F253" s="52" t="s">
        <v>624</v>
      </c>
      <c r="G253" s="7">
        <v>639</v>
      </c>
      <c r="H253" s="9">
        <v>50.860719874803998</v>
      </c>
      <c r="I253" s="1">
        <v>10.485133020344</v>
      </c>
      <c r="J253" s="1">
        <v>10.641627543036</v>
      </c>
      <c r="K253" s="1">
        <v>12.519561815336001</v>
      </c>
      <c r="L253" s="1">
        <v>7.198748043818</v>
      </c>
      <c r="M253" s="1">
        <v>4.8513302034430001</v>
      </c>
      <c r="N253" s="1">
        <v>5.1643192488259997</v>
      </c>
      <c r="O253" s="1">
        <v>49.139280125196002</v>
      </c>
      <c r="P253" s="1">
        <v>9.546165884194</v>
      </c>
      <c r="Q253" s="1">
        <v>10.328638497652999</v>
      </c>
      <c r="R253" s="1">
        <v>10.015649452269001</v>
      </c>
      <c r="S253" s="1">
        <v>8.1377151799689997</v>
      </c>
      <c r="T253" s="1">
        <v>6.1032863849770003</v>
      </c>
      <c r="U253" s="8">
        <v>5.0078247261350004</v>
      </c>
    </row>
    <row r="254" spans="3:21" x14ac:dyDescent="0.2">
      <c r="C254" s="70"/>
      <c r="D254" s="65"/>
      <c r="E254" s="4" t="s">
        <v>56</v>
      </c>
      <c r="F254" s="52" t="s">
        <v>624</v>
      </c>
      <c r="G254" s="7">
        <v>376</v>
      </c>
      <c r="H254" s="9">
        <v>50</v>
      </c>
      <c r="I254" s="1">
        <v>8.5106382978719992</v>
      </c>
      <c r="J254" s="1">
        <v>13.297872340426</v>
      </c>
      <c r="K254" s="1">
        <v>11.436170212765999</v>
      </c>
      <c r="L254" s="1">
        <v>8.2446808510640004</v>
      </c>
      <c r="M254" s="1">
        <v>5.8510638297869999</v>
      </c>
      <c r="N254" s="1">
        <v>2.6595744680850002</v>
      </c>
      <c r="O254" s="1">
        <v>50</v>
      </c>
      <c r="P254" s="1">
        <v>7.4468085106380002</v>
      </c>
      <c r="Q254" s="1">
        <v>10.372340425532</v>
      </c>
      <c r="R254" s="1">
        <v>12.5</v>
      </c>
      <c r="S254" s="1">
        <v>9.3085106382979994</v>
      </c>
      <c r="T254" s="1">
        <v>6.1170212765959997</v>
      </c>
      <c r="U254" s="8">
        <v>4.2553191489359996</v>
      </c>
    </row>
    <row r="255" spans="3:21" x14ac:dyDescent="0.2">
      <c r="C255" s="66" t="s">
        <v>57</v>
      </c>
      <c r="D255" s="64" t="s">
        <v>19</v>
      </c>
      <c r="E255" s="5" t="s">
        <v>58</v>
      </c>
      <c r="F255" s="51" t="s">
        <v>624</v>
      </c>
      <c r="G255" s="6">
        <v>537</v>
      </c>
      <c r="H255" s="13">
        <v>47.113594040968003</v>
      </c>
      <c r="I255" s="2">
        <v>10.428305400372</v>
      </c>
      <c r="J255" s="2">
        <v>11.545623836127</v>
      </c>
      <c r="K255" s="2">
        <v>10.614525139665</v>
      </c>
      <c r="L255" s="2">
        <v>7.6350093109869999</v>
      </c>
      <c r="M255" s="2">
        <v>4.2830540037239997</v>
      </c>
      <c r="N255" s="2">
        <v>2.6070763500930001</v>
      </c>
      <c r="O255" s="2">
        <v>52.886405959031997</v>
      </c>
      <c r="P255" s="2">
        <v>10.986964618249999</v>
      </c>
      <c r="Q255" s="2">
        <v>9.8696461824949999</v>
      </c>
      <c r="R255" s="2">
        <v>12.662942271881001</v>
      </c>
      <c r="S255" s="2">
        <v>10.428305400372</v>
      </c>
      <c r="T255" s="2">
        <v>4.2830540037239997</v>
      </c>
      <c r="U255" s="11">
        <v>4.6554934823089997</v>
      </c>
    </row>
    <row r="256" spans="3:21" x14ac:dyDescent="0.2">
      <c r="C256" s="67"/>
      <c r="D256" s="65"/>
      <c r="E256" s="4" t="s">
        <v>59</v>
      </c>
      <c r="F256" s="52" t="s">
        <v>624</v>
      </c>
      <c r="G256" s="7">
        <v>682</v>
      </c>
      <c r="H256" s="9">
        <v>52.785923753665998</v>
      </c>
      <c r="I256" s="1">
        <v>10.557184750733001</v>
      </c>
      <c r="J256" s="1">
        <v>10.410557184750999</v>
      </c>
      <c r="K256" s="1">
        <v>12.316715542521999</v>
      </c>
      <c r="L256" s="1">
        <v>9.0909090909089993</v>
      </c>
      <c r="M256" s="1">
        <v>5.718475073314</v>
      </c>
      <c r="N256" s="1">
        <v>4.6920821114370002</v>
      </c>
      <c r="O256" s="1">
        <v>47.214076246334002</v>
      </c>
      <c r="P256" s="1">
        <v>8.3577712609969996</v>
      </c>
      <c r="Q256" s="1">
        <v>9.2375366568910007</v>
      </c>
      <c r="R256" s="1">
        <v>10.703812316716</v>
      </c>
      <c r="S256" s="1">
        <v>7.7712609970670004</v>
      </c>
      <c r="T256" s="1">
        <v>5.8651026392960004</v>
      </c>
      <c r="U256" s="8">
        <v>5.2785923753670003</v>
      </c>
    </row>
    <row r="257" spans="2:22" x14ac:dyDescent="0.2">
      <c r="C257" s="71"/>
      <c r="D257" s="68"/>
      <c r="E257" s="19" t="s">
        <v>60</v>
      </c>
      <c r="F257" s="53" t="s">
        <v>624</v>
      </c>
      <c r="G257" s="21">
        <v>309</v>
      </c>
      <c r="H257" s="36">
        <v>48.543689320387998</v>
      </c>
      <c r="I257" s="16">
        <v>8.0906148867310002</v>
      </c>
      <c r="J257" s="16">
        <v>13.268608414239001</v>
      </c>
      <c r="K257" s="16">
        <v>12.621359223301001</v>
      </c>
      <c r="L257" s="16">
        <v>5.8252427184469999</v>
      </c>
      <c r="M257" s="16">
        <v>5.5016181229769998</v>
      </c>
      <c r="N257" s="16">
        <v>3.236245954693</v>
      </c>
      <c r="O257" s="16">
        <v>51.456310679612002</v>
      </c>
      <c r="P257" s="16">
        <v>10.679611650485</v>
      </c>
      <c r="Q257" s="16">
        <v>12.621359223301001</v>
      </c>
      <c r="R257" s="16">
        <v>11.003236245955</v>
      </c>
      <c r="S257" s="16">
        <v>7.7669902912620001</v>
      </c>
      <c r="T257" s="16">
        <v>5.1779935275079998</v>
      </c>
      <c r="U257" s="34">
        <v>4.2071197410999996</v>
      </c>
    </row>
    <row r="258" spans="2:22" x14ac:dyDescent="0.2">
      <c r="C258" s="44" t="s">
        <v>626</v>
      </c>
    </row>
    <row r="259" spans="2:22" x14ac:dyDescent="0.2">
      <c r="B259" s="22" t="str">
        <f xml:space="preserve"> HYPERLINK("#'目次'!B10", "[4]")</f>
        <v>[4]</v>
      </c>
      <c r="C259" s="58" t="s">
        <v>84</v>
      </c>
      <c r="D259" s="59"/>
      <c r="E259" s="59"/>
      <c r="F259" s="59"/>
      <c r="G259" s="59"/>
      <c r="H259" s="59"/>
      <c r="I259" s="59"/>
      <c r="J259" s="59"/>
      <c r="K259" s="59"/>
      <c r="L259" s="59"/>
      <c r="M259" s="59"/>
      <c r="N259" s="59"/>
      <c r="O259" s="59"/>
      <c r="P259" s="59"/>
      <c r="Q259" s="59"/>
      <c r="R259" s="59"/>
      <c r="S259" s="59"/>
      <c r="T259" s="59"/>
      <c r="U259" s="59"/>
      <c r="V259" s="59"/>
    </row>
    <row r="262" spans="2:22" x14ac:dyDescent="0.2">
      <c r="C262" s="58" t="s">
        <v>13</v>
      </c>
      <c r="D262" s="59"/>
      <c r="E262" s="59"/>
      <c r="F262" s="59"/>
      <c r="G262" s="59"/>
      <c r="H262" s="59"/>
      <c r="I262" s="59"/>
      <c r="J262" s="59"/>
      <c r="K262" s="59"/>
      <c r="L262" s="59"/>
      <c r="M262" s="59"/>
      <c r="N262" s="59"/>
      <c r="O262" s="59"/>
      <c r="P262" s="59"/>
      <c r="Q262" s="59"/>
      <c r="R262" s="59"/>
      <c r="S262" s="59"/>
      <c r="T262" s="59"/>
      <c r="U262" s="59"/>
      <c r="V262" s="59"/>
    </row>
    <row r="263" spans="2:22" ht="221" x14ac:dyDescent="0.2">
      <c r="C263" s="60"/>
      <c r="D263" s="61"/>
      <c r="E263" s="61"/>
      <c r="F263" s="61"/>
      <c r="G263" s="20" t="s">
        <v>14</v>
      </c>
      <c r="H263" s="25" t="s">
        <v>32</v>
      </c>
      <c r="I263" s="10" t="s">
        <v>85</v>
      </c>
      <c r="J263" s="10" t="s">
        <v>86</v>
      </c>
      <c r="K263" s="10" t="s">
        <v>35</v>
      </c>
      <c r="L263" s="10" t="s">
        <v>36</v>
      </c>
      <c r="M263" s="10" t="s">
        <v>87</v>
      </c>
      <c r="N263" s="26" t="s">
        <v>37</v>
      </c>
    </row>
    <row r="264" spans="2:22" x14ac:dyDescent="0.2">
      <c r="C264" s="62"/>
      <c r="D264" s="63"/>
      <c r="E264" s="63"/>
      <c r="F264" s="63"/>
      <c r="G264" s="23"/>
      <c r="H264" s="31"/>
      <c r="I264" s="12"/>
      <c r="J264" s="12"/>
      <c r="K264" s="12"/>
      <c r="L264" s="12"/>
      <c r="M264" s="12"/>
      <c r="N264" s="28"/>
    </row>
    <row r="265" spans="2:22" x14ac:dyDescent="0.2">
      <c r="C265" s="24"/>
      <c r="D265" s="30"/>
      <c r="E265" s="29" t="s">
        <v>14</v>
      </c>
      <c r="F265" s="50" t="s">
        <v>624</v>
      </c>
      <c r="G265" s="27">
        <v>1528</v>
      </c>
      <c r="H265" s="15">
        <v>4.7120418848170003</v>
      </c>
      <c r="I265" s="15">
        <v>65.903141361256999</v>
      </c>
      <c r="J265" s="15">
        <v>0.98167539267000004</v>
      </c>
      <c r="K265" s="15">
        <v>12.892670157068</v>
      </c>
      <c r="L265" s="15">
        <v>13.416230366492</v>
      </c>
      <c r="M265" s="15">
        <v>27.290575916230001</v>
      </c>
      <c r="N265" s="33">
        <v>2.0942408376959998</v>
      </c>
    </row>
    <row r="266" spans="2:22" x14ac:dyDescent="0.2">
      <c r="C266" s="69" t="s">
        <v>18</v>
      </c>
      <c r="D266" s="64" t="s">
        <v>19</v>
      </c>
      <c r="E266" s="5" t="s">
        <v>20</v>
      </c>
      <c r="F266" s="51" t="s">
        <v>624</v>
      </c>
      <c r="G266" s="6">
        <v>763</v>
      </c>
      <c r="H266" s="13">
        <v>4.9803407601569996</v>
      </c>
      <c r="I266" s="2">
        <v>74.180865006553006</v>
      </c>
      <c r="J266" s="2">
        <v>0.91743119266100004</v>
      </c>
      <c r="K266" s="2">
        <v>10.222804718218001</v>
      </c>
      <c r="L266" s="2">
        <v>7.6015727391869996</v>
      </c>
      <c r="M266" s="2">
        <v>18.741808650066002</v>
      </c>
      <c r="N266" s="11">
        <v>2.0969855832239999</v>
      </c>
    </row>
    <row r="267" spans="2:22" x14ac:dyDescent="0.2">
      <c r="C267" s="70"/>
      <c r="D267" s="65"/>
      <c r="E267" s="4" t="s">
        <v>21</v>
      </c>
      <c r="F267" s="52" t="s">
        <v>624</v>
      </c>
      <c r="G267" s="7">
        <v>765</v>
      </c>
      <c r="H267" s="9">
        <v>4.4444444444439997</v>
      </c>
      <c r="I267" s="1">
        <v>57.647058823529001</v>
      </c>
      <c r="J267" s="1">
        <v>1.0457516339870001</v>
      </c>
      <c r="K267" s="1">
        <v>15.555555555555999</v>
      </c>
      <c r="L267" s="1">
        <v>19.215686274509999</v>
      </c>
      <c r="M267" s="1">
        <v>35.816993464051997</v>
      </c>
      <c r="N267" s="8">
        <v>2.0915032679740002</v>
      </c>
    </row>
    <row r="268" spans="2:22" x14ac:dyDescent="0.2">
      <c r="C268" s="66" t="s">
        <v>22</v>
      </c>
      <c r="D268" s="66" t="s">
        <v>23</v>
      </c>
      <c r="E268" s="5" t="s">
        <v>24</v>
      </c>
      <c r="F268" s="51" t="s">
        <v>624</v>
      </c>
      <c r="G268" s="6">
        <v>302</v>
      </c>
      <c r="H268" s="13">
        <v>6.622516556291</v>
      </c>
      <c r="I268" s="2">
        <v>71.192052980132004</v>
      </c>
      <c r="J268" s="14" t="s">
        <v>61</v>
      </c>
      <c r="K268" s="2">
        <v>17.880794701987</v>
      </c>
      <c r="L268" s="2">
        <v>3.6423841059600002</v>
      </c>
      <c r="M268" s="2">
        <v>21.523178807947001</v>
      </c>
      <c r="N268" s="11">
        <v>0.66225165562900001</v>
      </c>
    </row>
    <row r="269" spans="2:22" x14ac:dyDescent="0.2">
      <c r="C269" s="70"/>
      <c r="D269" s="67"/>
      <c r="E269" s="4" t="s">
        <v>25</v>
      </c>
      <c r="F269" s="52" t="s">
        <v>624</v>
      </c>
      <c r="G269" s="7">
        <v>329</v>
      </c>
      <c r="H269" s="9">
        <v>4.2553191489359996</v>
      </c>
      <c r="I269" s="1">
        <v>75.987841945289006</v>
      </c>
      <c r="J269" s="1">
        <v>0.30395136778100001</v>
      </c>
      <c r="K269" s="1">
        <v>13.069908814590001</v>
      </c>
      <c r="L269" s="1">
        <v>5.1671732522799996</v>
      </c>
      <c r="M269" s="1">
        <v>18.54103343465</v>
      </c>
      <c r="N269" s="8">
        <v>1.2158054711249999</v>
      </c>
    </row>
    <row r="270" spans="2:22" x14ac:dyDescent="0.2">
      <c r="C270" s="70"/>
      <c r="D270" s="67"/>
      <c r="E270" s="4" t="s">
        <v>26</v>
      </c>
      <c r="F270" s="52" t="s">
        <v>624</v>
      </c>
      <c r="G270" s="7">
        <v>355</v>
      </c>
      <c r="H270" s="9">
        <v>5.3521126760559996</v>
      </c>
      <c r="I270" s="1">
        <v>69.295774647887001</v>
      </c>
      <c r="J270" s="1">
        <v>0.28169014084499999</v>
      </c>
      <c r="K270" s="1">
        <v>14.084507042254</v>
      </c>
      <c r="L270" s="1">
        <v>9.0140845070419999</v>
      </c>
      <c r="M270" s="1">
        <v>23.380281690141</v>
      </c>
      <c r="N270" s="8">
        <v>1.9718309859150001</v>
      </c>
    </row>
    <row r="271" spans="2:22" x14ac:dyDescent="0.2">
      <c r="C271" s="70"/>
      <c r="D271" s="67"/>
      <c r="E271" s="4" t="s">
        <v>27</v>
      </c>
      <c r="F271" s="52" t="s">
        <v>624</v>
      </c>
      <c r="G271" s="7">
        <v>254</v>
      </c>
      <c r="H271" s="9">
        <v>5.1181102362199997</v>
      </c>
      <c r="I271" s="1">
        <v>65.748031496063007</v>
      </c>
      <c r="J271" s="1">
        <v>0.39370078740199999</v>
      </c>
      <c r="K271" s="1">
        <v>10.236220472441</v>
      </c>
      <c r="L271" s="1">
        <v>15.748031496063</v>
      </c>
      <c r="M271" s="1">
        <v>26.377952755906001</v>
      </c>
      <c r="N271" s="8">
        <v>2.7559055118110001</v>
      </c>
    </row>
    <row r="272" spans="2:22" x14ac:dyDescent="0.2">
      <c r="C272" s="70"/>
      <c r="D272" s="67"/>
      <c r="E272" s="4" t="s">
        <v>28</v>
      </c>
      <c r="F272" s="52" t="s">
        <v>624</v>
      </c>
      <c r="G272" s="7">
        <v>288</v>
      </c>
      <c r="H272" s="9">
        <v>2.083333333333</v>
      </c>
      <c r="I272" s="1">
        <v>44.791666666666998</v>
      </c>
      <c r="J272" s="1">
        <v>4.166666666667</v>
      </c>
      <c r="K272" s="1">
        <v>8.333333333333</v>
      </c>
      <c r="L272" s="1">
        <v>36.458333333333002</v>
      </c>
      <c r="M272" s="1">
        <v>48.958333333333002</v>
      </c>
      <c r="N272" s="8">
        <v>4.166666666667</v>
      </c>
    </row>
    <row r="273" spans="3:14" x14ac:dyDescent="0.2">
      <c r="C273" s="70"/>
      <c r="D273" s="67"/>
      <c r="E273" s="4" t="s">
        <v>29</v>
      </c>
      <c r="F273" s="52" t="s">
        <v>624</v>
      </c>
      <c r="G273" s="7">
        <v>1226</v>
      </c>
      <c r="H273" s="9">
        <v>4.2414355628060001</v>
      </c>
      <c r="I273" s="1">
        <v>64.600326264274003</v>
      </c>
      <c r="J273" s="1">
        <v>1.2234910277319999</v>
      </c>
      <c r="K273" s="1">
        <v>11.663947797716</v>
      </c>
      <c r="L273" s="1">
        <v>15.823817292007</v>
      </c>
      <c r="M273" s="1">
        <v>28.711256117455001</v>
      </c>
      <c r="N273" s="8">
        <v>2.4469820554649999</v>
      </c>
    </row>
    <row r="274" spans="3:14" x14ac:dyDescent="0.2">
      <c r="C274" s="70"/>
      <c r="D274" s="67"/>
      <c r="E274" s="4" t="s">
        <v>30</v>
      </c>
      <c r="F274" s="52" t="s">
        <v>624</v>
      </c>
      <c r="G274" s="7">
        <v>542</v>
      </c>
      <c r="H274" s="9">
        <v>3.5055350553509999</v>
      </c>
      <c r="I274" s="1">
        <v>54.612546125461002</v>
      </c>
      <c r="J274" s="1">
        <v>2.3985239852400002</v>
      </c>
      <c r="K274" s="1">
        <v>9.2250922509229998</v>
      </c>
      <c r="L274" s="1">
        <v>26.752767527675001</v>
      </c>
      <c r="M274" s="1">
        <v>38.376383763838</v>
      </c>
      <c r="N274" s="8">
        <v>3.5055350553509999</v>
      </c>
    </row>
    <row r="275" spans="3:14" x14ac:dyDescent="0.2">
      <c r="C275" s="70"/>
      <c r="D275" s="66" t="s">
        <v>20</v>
      </c>
      <c r="E275" s="5" t="s">
        <v>24</v>
      </c>
      <c r="F275" s="51" t="s">
        <v>624</v>
      </c>
      <c r="G275" s="6">
        <v>153</v>
      </c>
      <c r="H275" s="13">
        <v>4.5751633986930003</v>
      </c>
      <c r="I275" s="2">
        <v>81.045751633986995</v>
      </c>
      <c r="J275" s="14" t="s">
        <v>61</v>
      </c>
      <c r="K275" s="2">
        <v>12.418300653595001</v>
      </c>
      <c r="L275" s="2">
        <v>1.3071895424840001</v>
      </c>
      <c r="M275" s="2">
        <v>13.725490196078001</v>
      </c>
      <c r="N275" s="11">
        <v>0.65359477124200005</v>
      </c>
    </row>
    <row r="276" spans="3:14" x14ac:dyDescent="0.2">
      <c r="C276" s="70"/>
      <c r="D276" s="67"/>
      <c r="E276" s="4" t="s">
        <v>25</v>
      </c>
      <c r="F276" s="52" t="s">
        <v>624</v>
      </c>
      <c r="G276" s="7">
        <v>174</v>
      </c>
      <c r="H276" s="9">
        <v>6.3218390804600002</v>
      </c>
      <c r="I276" s="1">
        <v>78.735632183907995</v>
      </c>
      <c r="J276" s="1">
        <v>0.57471264367800001</v>
      </c>
      <c r="K276" s="1">
        <v>11.494252873562999</v>
      </c>
      <c r="L276" s="1">
        <v>2.2988505747130001</v>
      </c>
      <c r="M276" s="1">
        <v>14.367816091953999</v>
      </c>
      <c r="N276" s="8">
        <v>0.57471264367800001</v>
      </c>
    </row>
    <row r="277" spans="3:14" x14ac:dyDescent="0.2">
      <c r="C277" s="70"/>
      <c r="D277" s="67"/>
      <c r="E277" s="4" t="s">
        <v>26</v>
      </c>
      <c r="F277" s="52" t="s">
        <v>624</v>
      </c>
      <c r="G277" s="7">
        <v>180</v>
      </c>
      <c r="H277" s="9">
        <v>5.5555555555560003</v>
      </c>
      <c r="I277" s="1">
        <v>76.666666666666998</v>
      </c>
      <c r="J277" s="3" t="s">
        <v>61</v>
      </c>
      <c r="K277" s="1">
        <v>12.222222222221999</v>
      </c>
      <c r="L277" s="1">
        <v>2.7777777777780002</v>
      </c>
      <c r="M277" s="1">
        <v>15</v>
      </c>
      <c r="N277" s="8">
        <v>2.7777777777780002</v>
      </c>
    </row>
    <row r="278" spans="3:14" x14ac:dyDescent="0.2">
      <c r="C278" s="70"/>
      <c r="D278" s="67"/>
      <c r="E278" s="4" t="s">
        <v>27</v>
      </c>
      <c r="F278" s="52" t="s">
        <v>624</v>
      </c>
      <c r="G278" s="7">
        <v>121</v>
      </c>
      <c r="H278" s="9">
        <v>5.7851239669419998</v>
      </c>
      <c r="I278" s="1">
        <v>73.553719008263997</v>
      </c>
      <c r="J278" s="1">
        <v>0.82644628099200002</v>
      </c>
      <c r="K278" s="1">
        <v>5.7851239669419998</v>
      </c>
      <c r="L278" s="1">
        <v>10.743801652893</v>
      </c>
      <c r="M278" s="1">
        <v>17.355371900826</v>
      </c>
      <c r="N278" s="8">
        <v>3.305785123967</v>
      </c>
    </row>
    <row r="279" spans="3:14" x14ac:dyDescent="0.2">
      <c r="C279" s="70"/>
      <c r="D279" s="67"/>
      <c r="E279" s="4" t="s">
        <v>28</v>
      </c>
      <c r="F279" s="52" t="s">
        <v>624</v>
      </c>
      <c r="G279" s="7">
        <v>135</v>
      </c>
      <c r="H279" s="9">
        <v>2.2222222222219998</v>
      </c>
      <c r="I279" s="1">
        <v>57.777777777777999</v>
      </c>
      <c r="J279" s="1">
        <v>3.7037037037039999</v>
      </c>
      <c r="K279" s="1">
        <v>7.4074074074069998</v>
      </c>
      <c r="L279" s="1">
        <v>25.185185185184999</v>
      </c>
      <c r="M279" s="1">
        <v>36.296296296295999</v>
      </c>
      <c r="N279" s="8">
        <v>3.7037037037039999</v>
      </c>
    </row>
    <row r="280" spans="3:14" x14ac:dyDescent="0.2">
      <c r="C280" s="70"/>
      <c r="D280" s="67"/>
      <c r="E280" s="4" t="s">
        <v>29</v>
      </c>
      <c r="F280" s="52" t="s">
        <v>624</v>
      </c>
      <c r="G280" s="7">
        <v>610</v>
      </c>
      <c r="H280" s="9">
        <v>5.081967213115</v>
      </c>
      <c r="I280" s="1">
        <v>72.459016393442994</v>
      </c>
      <c r="J280" s="1">
        <v>1.1475409836070001</v>
      </c>
      <c r="K280" s="1">
        <v>9.6721311475410001</v>
      </c>
      <c r="L280" s="1">
        <v>9.1803278688520003</v>
      </c>
      <c r="M280" s="1">
        <v>20</v>
      </c>
      <c r="N280" s="8">
        <v>2.459016393443</v>
      </c>
    </row>
    <row r="281" spans="3:14" x14ac:dyDescent="0.2">
      <c r="C281" s="70"/>
      <c r="D281" s="67"/>
      <c r="E281" s="4" t="s">
        <v>30</v>
      </c>
      <c r="F281" s="52" t="s">
        <v>624</v>
      </c>
      <c r="G281" s="7">
        <v>256</v>
      </c>
      <c r="H281" s="9">
        <v>3.90625</v>
      </c>
      <c r="I281" s="1">
        <v>65.234375</v>
      </c>
      <c r="J281" s="1">
        <v>2.34375</v>
      </c>
      <c r="K281" s="1">
        <v>6.640625</v>
      </c>
      <c r="L281" s="1">
        <v>18.359375</v>
      </c>
      <c r="M281" s="1">
        <v>27.34375</v>
      </c>
      <c r="N281" s="8">
        <v>3.515625</v>
      </c>
    </row>
    <row r="282" spans="3:14" x14ac:dyDescent="0.2">
      <c r="C282" s="70"/>
      <c r="D282" s="66" t="s">
        <v>21</v>
      </c>
      <c r="E282" s="5" t="s">
        <v>24</v>
      </c>
      <c r="F282" s="51" t="s">
        <v>624</v>
      </c>
      <c r="G282" s="6">
        <v>149</v>
      </c>
      <c r="H282" s="13">
        <v>8.7248322147649997</v>
      </c>
      <c r="I282" s="2">
        <v>61.073825503355998</v>
      </c>
      <c r="J282" s="14" t="s">
        <v>61</v>
      </c>
      <c r="K282" s="2">
        <v>23.489932885906001</v>
      </c>
      <c r="L282" s="2">
        <v>6.0402684563760003</v>
      </c>
      <c r="M282" s="2">
        <v>29.530201342282002</v>
      </c>
      <c r="N282" s="11">
        <v>0.67114093959700005</v>
      </c>
    </row>
    <row r="283" spans="3:14" x14ac:dyDescent="0.2">
      <c r="C283" s="70"/>
      <c r="D283" s="67"/>
      <c r="E283" s="4" t="s">
        <v>25</v>
      </c>
      <c r="F283" s="52" t="s">
        <v>624</v>
      </c>
      <c r="G283" s="7">
        <v>155</v>
      </c>
      <c r="H283" s="9">
        <v>1.935483870968</v>
      </c>
      <c r="I283" s="1">
        <v>72.903225806451999</v>
      </c>
      <c r="J283" s="3" t="s">
        <v>61</v>
      </c>
      <c r="K283" s="1">
        <v>14.838709677419001</v>
      </c>
      <c r="L283" s="1">
        <v>8.3870967741939992</v>
      </c>
      <c r="M283" s="1">
        <v>23.225806451613</v>
      </c>
      <c r="N283" s="8">
        <v>1.935483870968</v>
      </c>
    </row>
    <row r="284" spans="3:14" x14ac:dyDescent="0.2">
      <c r="C284" s="70"/>
      <c r="D284" s="67"/>
      <c r="E284" s="4" t="s">
        <v>26</v>
      </c>
      <c r="F284" s="52" t="s">
        <v>624</v>
      </c>
      <c r="G284" s="7">
        <v>175</v>
      </c>
      <c r="H284" s="9">
        <v>5.1428571428570002</v>
      </c>
      <c r="I284" s="1">
        <v>61.714285714286</v>
      </c>
      <c r="J284" s="1">
        <v>0.57142857142900005</v>
      </c>
      <c r="K284" s="1">
        <v>16</v>
      </c>
      <c r="L284" s="1">
        <v>15.428571428571001</v>
      </c>
      <c r="M284" s="1">
        <v>32</v>
      </c>
      <c r="N284" s="8">
        <v>1.142857142857</v>
      </c>
    </row>
    <row r="285" spans="3:14" x14ac:dyDescent="0.2">
      <c r="C285" s="70"/>
      <c r="D285" s="67"/>
      <c r="E285" s="4" t="s">
        <v>27</v>
      </c>
      <c r="F285" s="52" t="s">
        <v>624</v>
      </c>
      <c r="G285" s="7">
        <v>133</v>
      </c>
      <c r="H285" s="9">
        <v>4.511278195489</v>
      </c>
      <c r="I285" s="1">
        <v>58.646616541352998</v>
      </c>
      <c r="J285" s="3" t="s">
        <v>61</v>
      </c>
      <c r="K285" s="1">
        <v>14.285714285714</v>
      </c>
      <c r="L285" s="1">
        <v>20.300751879699</v>
      </c>
      <c r="M285" s="1">
        <v>34.586466165414002</v>
      </c>
      <c r="N285" s="8">
        <v>2.255639097744</v>
      </c>
    </row>
    <row r="286" spans="3:14" x14ac:dyDescent="0.2">
      <c r="C286" s="70"/>
      <c r="D286" s="67"/>
      <c r="E286" s="4" t="s">
        <v>28</v>
      </c>
      <c r="F286" s="52" t="s">
        <v>624</v>
      </c>
      <c r="G286" s="7">
        <v>153</v>
      </c>
      <c r="H286" s="9">
        <v>1.9607843137250001</v>
      </c>
      <c r="I286" s="1">
        <v>33.333333333333002</v>
      </c>
      <c r="J286" s="1">
        <v>4.5751633986930003</v>
      </c>
      <c r="K286" s="1">
        <v>9.1503267973860005</v>
      </c>
      <c r="L286" s="1">
        <v>46.405228758169997</v>
      </c>
      <c r="M286" s="1">
        <v>60.130718954248003</v>
      </c>
      <c r="N286" s="8">
        <v>4.5751633986930003</v>
      </c>
    </row>
    <row r="287" spans="3:14" x14ac:dyDescent="0.2">
      <c r="C287" s="70"/>
      <c r="D287" s="67"/>
      <c r="E287" s="4" t="s">
        <v>29</v>
      </c>
      <c r="F287" s="52" t="s">
        <v>624</v>
      </c>
      <c r="G287" s="7">
        <v>616</v>
      </c>
      <c r="H287" s="9">
        <v>3.4090909090910002</v>
      </c>
      <c r="I287" s="1">
        <v>56.818181818181998</v>
      </c>
      <c r="J287" s="1">
        <v>1.298701298701</v>
      </c>
      <c r="K287" s="1">
        <v>13.636363636364001</v>
      </c>
      <c r="L287" s="1">
        <v>22.402597402596999</v>
      </c>
      <c r="M287" s="1">
        <v>37.337662337662003</v>
      </c>
      <c r="N287" s="8">
        <v>2.4350649350650002</v>
      </c>
    </row>
    <row r="288" spans="3:14" x14ac:dyDescent="0.2">
      <c r="C288" s="70"/>
      <c r="D288" s="67"/>
      <c r="E288" s="4" t="s">
        <v>30</v>
      </c>
      <c r="F288" s="52" t="s">
        <v>624</v>
      </c>
      <c r="G288" s="7">
        <v>286</v>
      </c>
      <c r="H288" s="9">
        <v>3.1468531468530001</v>
      </c>
      <c r="I288" s="1">
        <v>45.104895104895</v>
      </c>
      <c r="J288" s="1">
        <v>2.4475524475519999</v>
      </c>
      <c r="K288" s="1">
        <v>11.538461538462</v>
      </c>
      <c r="L288" s="1">
        <v>34.265734265733997</v>
      </c>
      <c r="M288" s="1">
        <v>48.251748251747998</v>
      </c>
      <c r="N288" s="8">
        <v>3.4965034965030002</v>
      </c>
    </row>
    <row r="289" spans="3:14" x14ac:dyDescent="0.2">
      <c r="C289" s="66" t="s">
        <v>31</v>
      </c>
      <c r="D289" s="66" t="s">
        <v>23</v>
      </c>
      <c r="E289" s="5" t="s">
        <v>32</v>
      </c>
      <c r="F289" s="51" t="s">
        <v>624</v>
      </c>
      <c r="G289" s="6">
        <v>72</v>
      </c>
      <c r="H289" s="13">
        <v>100</v>
      </c>
      <c r="I289" s="14" t="s">
        <v>61</v>
      </c>
      <c r="J289" s="14" t="s">
        <v>61</v>
      </c>
      <c r="K289" s="14" t="s">
        <v>61</v>
      </c>
      <c r="L289" s="14" t="s">
        <v>61</v>
      </c>
      <c r="M289" s="14" t="s">
        <v>61</v>
      </c>
      <c r="N289" s="37" t="s">
        <v>61</v>
      </c>
    </row>
    <row r="290" spans="3:14" ht="26" x14ac:dyDescent="0.2">
      <c r="C290" s="70"/>
      <c r="D290" s="67"/>
      <c r="E290" s="4" t="s">
        <v>33</v>
      </c>
      <c r="F290" s="52" t="s">
        <v>624</v>
      </c>
      <c r="G290" s="7">
        <v>1007</v>
      </c>
      <c r="H290" s="17" t="s">
        <v>61</v>
      </c>
      <c r="I290" s="1">
        <v>100</v>
      </c>
      <c r="J290" s="3" t="s">
        <v>61</v>
      </c>
      <c r="K290" s="3" t="s">
        <v>61</v>
      </c>
      <c r="L290" s="3" t="s">
        <v>61</v>
      </c>
      <c r="M290" s="3" t="s">
        <v>61</v>
      </c>
      <c r="N290" s="18" t="s">
        <v>61</v>
      </c>
    </row>
    <row r="291" spans="3:14" ht="39" x14ac:dyDescent="0.2">
      <c r="C291" s="70"/>
      <c r="D291" s="67"/>
      <c r="E291" s="4" t="s">
        <v>34</v>
      </c>
      <c r="F291" s="52" t="s">
        <v>625</v>
      </c>
      <c r="G291" s="7">
        <v>15</v>
      </c>
      <c r="H291" s="17" t="s">
        <v>61</v>
      </c>
      <c r="I291" s="3" t="s">
        <v>61</v>
      </c>
      <c r="J291" s="1">
        <v>100</v>
      </c>
      <c r="K291" s="3" t="s">
        <v>61</v>
      </c>
      <c r="L291" s="3" t="s">
        <v>61</v>
      </c>
      <c r="M291" s="1">
        <v>100</v>
      </c>
      <c r="N291" s="18" t="s">
        <v>61</v>
      </c>
    </row>
    <row r="292" spans="3:14" ht="39" x14ac:dyDescent="0.2">
      <c r="C292" s="70"/>
      <c r="D292" s="67"/>
      <c r="E292" s="4" t="s">
        <v>35</v>
      </c>
      <c r="F292" s="52" t="s">
        <v>624</v>
      </c>
      <c r="G292" s="7">
        <v>197</v>
      </c>
      <c r="H292" s="17" t="s">
        <v>61</v>
      </c>
      <c r="I292" s="3" t="s">
        <v>61</v>
      </c>
      <c r="J292" s="3" t="s">
        <v>61</v>
      </c>
      <c r="K292" s="1">
        <v>100</v>
      </c>
      <c r="L292" s="3" t="s">
        <v>61</v>
      </c>
      <c r="M292" s="1">
        <v>100</v>
      </c>
      <c r="N292" s="18" t="s">
        <v>61</v>
      </c>
    </row>
    <row r="293" spans="3:14" ht="26" x14ac:dyDescent="0.2">
      <c r="C293" s="70"/>
      <c r="D293" s="67"/>
      <c r="E293" s="4" t="s">
        <v>36</v>
      </c>
      <c r="F293" s="52" t="s">
        <v>624</v>
      </c>
      <c r="G293" s="7">
        <v>205</v>
      </c>
      <c r="H293" s="17" t="s">
        <v>61</v>
      </c>
      <c r="I293" s="3" t="s">
        <v>61</v>
      </c>
      <c r="J293" s="3" t="s">
        <v>61</v>
      </c>
      <c r="K293" s="3" t="s">
        <v>61</v>
      </c>
      <c r="L293" s="1">
        <v>100</v>
      </c>
      <c r="M293" s="1">
        <v>100</v>
      </c>
      <c r="N293" s="18" t="s">
        <v>61</v>
      </c>
    </row>
    <row r="294" spans="3:14" x14ac:dyDescent="0.2">
      <c r="C294" s="70"/>
      <c r="D294" s="67"/>
      <c r="E294" s="4" t="s">
        <v>37</v>
      </c>
      <c r="F294" s="52" t="s">
        <v>625</v>
      </c>
      <c r="G294" s="7">
        <v>32</v>
      </c>
      <c r="H294" s="17" t="s">
        <v>61</v>
      </c>
      <c r="I294" s="3" t="s">
        <v>61</v>
      </c>
      <c r="J294" s="3" t="s">
        <v>61</v>
      </c>
      <c r="K294" s="3" t="s">
        <v>61</v>
      </c>
      <c r="L294" s="3" t="s">
        <v>61</v>
      </c>
      <c r="M294" s="3" t="s">
        <v>61</v>
      </c>
      <c r="N294" s="8">
        <v>100</v>
      </c>
    </row>
    <row r="295" spans="3:14" x14ac:dyDescent="0.2">
      <c r="C295" s="70"/>
      <c r="D295" s="66" t="s">
        <v>20</v>
      </c>
      <c r="E295" s="5" t="s">
        <v>32</v>
      </c>
      <c r="F295" s="51" t="s">
        <v>625</v>
      </c>
      <c r="G295" s="6">
        <v>38</v>
      </c>
      <c r="H295" s="13">
        <v>100</v>
      </c>
      <c r="I295" s="14" t="s">
        <v>61</v>
      </c>
      <c r="J295" s="14" t="s">
        <v>61</v>
      </c>
      <c r="K295" s="14" t="s">
        <v>61</v>
      </c>
      <c r="L295" s="14" t="s">
        <v>61</v>
      </c>
      <c r="M295" s="14" t="s">
        <v>61</v>
      </c>
      <c r="N295" s="37" t="s">
        <v>61</v>
      </c>
    </row>
    <row r="296" spans="3:14" ht="26" x14ac:dyDescent="0.2">
      <c r="C296" s="70"/>
      <c r="D296" s="67"/>
      <c r="E296" s="4" t="s">
        <v>33</v>
      </c>
      <c r="F296" s="52" t="s">
        <v>624</v>
      </c>
      <c r="G296" s="7">
        <v>566</v>
      </c>
      <c r="H296" s="17" t="s">
        <v>61</v>
      </c>
      <c r="I296" s="1">
        <v>100</v>
      </c>
      <c r="J296" s="3" t="s">
        <v>61</v>
      </c>
      <c r="K296" s="3" t="s">
        <v>61</v>
      </c>
      <c r="L296" s="3" t="s">
        <v>61</v>
      </c>
      <c r="M296" s="3" t="s">
        <v>61</v>
      </c>
      <c r="N296" s="18" t="s">
        <v>61</v>
      </c>
    </row>
    <row r="297" spans="3:14" ht="39" x14ac:dyDescent="0.2">
      <c r="C297" s="70"/>
      <c r="D297" s="67"/>
      <c r="E297" s="4" t="s">
        <v>34</v>
      </c>
      <c r="F297" s="52" t="s">
        <v>625</v>
      </c>
      <c r="G297" s="7">
        <v>7</v>
      </c>
      <c r="H297" s="17" t="s">
        <v>61</v>
      </c>
      <c r="I297" s="3" t="s">
        <v>61</v>
      </c>
      <c r="J297" s="1">
        <v>100</v>
      </c>
      <c r="K297" s="3" t="s">
        <v>61</v>
      </c>
      <c r="L297" s="3" t="s">
        <v>61</v>
      </c>
      <c r="M297" s="1">
        <v>100</v>
      </c>
      <c r="N297" s="18" t="s">
        <v>61</v>
      </c>
    </row>
    <row r="298" spans="3:14" ht="39" x14ac:dyDescent="0.2">
      <c r="C298" s="70"/>
      <c r="D298" s="67"/>
      <c r="E298" s="4" t="s">
        <v>35</v>
      </c>
      <c r="F298" s="52" t="s">
        <v>624</v>
      </c>
      <c r="G298" s="7">
        <v>78</v>
      </c>
      <c r="H298" s="17" t="s">
        <v>61</v>
      </c>
      <c r="I298" s="3" t="s">
        <v>61</v>
      </c>
      <c r="J298" s="3" t="s">
        <v>61</v>
      </c>
      <c r="K298" s="1">
        <v>100</v>
      </c>
      <c r="L298" s="3" t="s">
        <v>61</v>
      </c>
      <c r="M298" s="1">
        <v>100</v>
      </c>
      <c r="N298" s="18" t="s">
        <v>61</v>
      </c>
    </row>
    <row r="299" spans="3:14" ht="26" x14ac:dyDescent="0.2">
      <c r="C299" s="70"/>
      <c r="D299" s="67"/>
      <c r="E299" s="4" t="s">
        <v>36</v>
      </c>
      <c r="F299" s="52" t="s">
        <v>624</v>
      </c>
      <c r="G299" s="7">
        <v>58</v>
      </c>
      <c r="H299" s="17" t="s">
        <v>61</v>
      </c>
      <c r="I299" s="3" t="s">
        <v>61</v>
      </c>
      <c r="J299" s="3" t="s">
        <v>61</v>
      </c>
      <c r="K299" s="3" t="s">
        <v>61</v>
      </c>
      <c r="L299" s="1">
        <v>100</v>
      </c>
      <c r="M299" s="1">
        <v>100</v>
      </c>
      <c r="N299" s="18" t="s">
        <v>61</v>
      </c>
    </row>
    <row r="300" spans="3:14" x14ac:dyDescent="0.2">
      <c r="C300" s="70"/>
      <c r="D300" s="67"/>
      <c r="E300" s="4" t="s">
        <v>37</v>
      </c>
      <c r="F300" s="52" t="s">
        <v>625</v>
      </c>
      <c r="G300" s="7">
        <v>16</v>
      </c>
      <c r="H300" s="17" t="s">
        <v>61</v>
      </c>
      <c r="I300" s="3" t="s">
        <v>61</v>
      </c>
      <c r="J300" s="3" t="s">
        <v>61</v>
      </c>
      <c r="K300" s="3" t="s">
        <v>61</v>
      </c>
      <c r="L300" s="3" t="s">
        <v>61</v>
      </c>
      <c r="M300" s="3" t="s">
        <v>61</v>
      </c>
      <c r="N300" s="8">
        <v>100</v>
      </c>
    </row>
    <row r="301" spans="3:14" x14ac:dyDescent="0.2">
      <c r="C301" s="70"/>
      <c r="D301" s="66" t="s">
        <v>21</v>
      </c>
      <c r="E301" s="5" t="s">
        <v>32</v>
      </c>
      <c r="F301" s="51" t="s">
        <v>625</v>
      </c>
      <c r="G301" s="6">
        <v>34</v>
      </c>
      <c r="H301" s="13">
        <v>100</v>
      </c>
      <c r="I301" s="14" t="s">
        <v>61</v>
      </c>
      <c r="J301" s="14" t="s">
        <v>61</v>
      </c>
      <c r="K301" s="14" t="s">
        <v>61</v>
      </c>
      <c r="L301" s="14" t="s">
        <v>61</v>
      </c>
      <c r="M301" s="14" t="s">
        <v>61</v>
      </c>
      <c r="N301" s="37" t="s">
        <v>61</v>
      </c>
    </row>
    <row r="302" spans="3:14" ht="26" x14ac:dyDescent="0.2">
      <c r="C302" s="70"/>
      <c r="D302" s="67"/>
      <c r="E302" s="4" t="s">
        <v>33</v>
      </c>
      <c r="F302" s="52" t="s">
        <v>624</v>
      </c>
      <c r="G302" s="7">
        <v>441</v>
      </c>
      <c r="H302" s="17" t="s">
        <v>61</v>
      </c>
      <c r="I302" s="1">
        <v>100</v>
      </c>
      <c r="J302" s="3" t="s">
        <v>61</v>
      </c>
      <c r="K302" s="3" t="s">
        <v>61</v>
      </c>
      <c r="L302" s="3" t="s">
        <v>61</v>
      </c>
      <c r="M302" s="3" t="s">
        <v>61</v>
      </c>
      <c r="N302" s="18" t="s">
        <v>61</v>
      </c>
    </row>
    <row r="303" spans="3:14" ht="39" x14ac:dyDescent="0.2">
      <c r="C303" s="70"/>
      <c r="D303" s="67"/>
      <c r="E303" s="4" t="s">
        <v>34</v>
      </c>
      <c r="F303" s="52" t="s">
        <v>625</v>
      </c>
      <c r="G303" s="7">
        <v>8</v>
      </c>
      <c r="H303" s="17" t="s">
        <v>61</v>
      </c>
      <c r="I303" s="3" t="s">
        <v>61</v>
      </c>
      <c r="J303" s="1">
        <v>100</v>
      </c>
      <c r="K303" s="3" t="s">
        <v>61</v>
      </c>
      <c r="L303" s="3" t="s">
        <v>61</v>
      </c>
      <c r="M303" s="1">
        <v>100</v>
      </c>
      <c r="N303" s="18" t="s">
        <v>61</v>
      </c>
    </row>
    <row r="304" spans="3:14" ht="39" x14ac:dyDescent="0.2">
      <c r="C304" s="70"/>
      <c r="D304" s="67"/>
      <c r="E304" s="4" t="s">
        <v>35</v>
      </c>
      <c r="F304" s="52" t="s">
        <v>624</v>
      </c>
      <c r="G304" s="7">
        <v>119</v>
      </c>
      <c r="H304" s="17" t="s">
        <v>61</v>
      </c>
      <c r="I304" s="3" t="s">
        <v>61</v>
      </c>
      <c r="J304" s="3" t="s">
        <v>61</v>
      </c>
      <c r="K304" s="1">
        <v>100</v>
      </c>
      <c r="L304" s="3" t="s">
        <v>61</v>
      </c>
      <c r="M304" s="1">
        <v>100</v>
      </c>
      <c r="N304" s="18" t="s">
        <v>61</v>
      </c>
    </row>
    <row r="305" spans="3:14" ht="26" x14ac:dyDescent="0.2">
      <c r="C305" s="70"/>
      <c r="D305" s="67"/>
      <c r="E305" s="4" t="s">
        <v>36</v>
      </c>
      <c r="F305" s="52" t="s">
        <v>624</v>
      </c>
      <c r="G305" s="7">
        <v>147</v>
      </c>
      <c r="H305" s="17" t="s">
        <v>61</v>
      </c>
      <c r="I305" s="3" t="s">
        <v>61</v>
      </c>
      <c r="J305" s="3" t="s">
        <v>61</v>
      </c>
      <c r="K305" s="3" t="s">
        <v>61</v>
      </c>
      <c r="L305" s="1">
        <v>100</v>
      </c>
      <c r="M305" s="1">
        <v>100</v>
      </c>
      <c r="N305" s="18" t="s">
        <v>61</v>
      </c>
    </row>
    <row r="306" spans="3:14" x14ac:dyDescent="0.2">
      <c r="C306" s="70"/>
      <c r="D306" s="67"/>
      <c r="E306" s="4" t="s">
        <v>37</v>
      </c>
      <c r="F306" s="52" t="s">
        <v>625</v>
      </c>
      <c r="G306" s="7">
        <v>16</v>
      </c>
      <c r="H306" s="17" t="s">
        <v>61</v>
      </c>
      <c r="I306" s="3" t="s">
        <v>61</v>
      </c>
      <c r="J306" s="3" t="s">
        <v>61</v>
      </c>
      <c r="K306" s="3" t="s">
        <v>61</v>
      </c>
      <c r="L306" s="3" t="s">
        <v>61</v>
      </c>
      <c r="M306" s="3" t="s">
        <v>61</v>
      </c>
      <c r="N306" s="8">
        <v>100</v>
      </c>
    </row>
    <row r="307" spans="3:14" x14ac:dyDescent="0.2">
      <c r="C307" s="66" t="s">
        <v>38</v>
      </c>
      <c r="D307" s="66" t="s">
        <v>23</v>
      </c>
      <c r="E307" s="5" t="s">
        <v>39</v>
      </c>
      <c r="F307" s="51" t="s">
        <v>624</v>
      </c>
      <c r="G307" s="6">
        <v>458</v>
      </c>
      <c r="H307" s="13">
        <v>12.663755458515</v>
      </c>
      <c r="I307" s="2">
        <v>1.9650655021829999</v>
      </c>
      <c r="J307" s="2">
        <v>2.4017467248909998</v>
      </c>
      <c r="K307" s="2">
        <v>38.646288209607</v>
      </c>
      <c r="L307" s="2">
        <v>41.484716157205</v>
      </c>
      <c r="M307" s="2">
        <v>82.532751091703005</v>
      </c>
      <c r="N307" s="11">
        <v>2.8384279475979999</v>
      </c>
    </row>
    <row r="308" spans="3:14" x14ac:dyDescent="0.2">
      <c r="C308" s="70"/>
      <c r="D308" s="67"/>
      <c r="E308" s="4" t="s">
        <v>40</v>
      </c>
      <c r="F308" s="52" t="s">
        <v>624</v>
      </c>
      <c r="G308" s="7">
        <v>973</v>
      </c>
      <c r="H308" s="9">
        <v>1.0277492291879999</v>
      </c>
      <c r="I308" s="1">
        <v>97.327852004110994</v>
      </c>
      <c r="J308" s="3" t="s">
        <v>61</v>
      </c>
      <c r="K308" s="1">
        <v>0.51387461459399997</v>
      </c>
      <c r="L308" s="3" t="s">
        <v>61</v>
      </c>
      <c r="M308" s="1">
        <v>0.51387461459399997</v>
      </c>
      <c r="N308" s="8">
        <v>1.130524152107</v>
      </c>
    </row>
    <row r="309" spans="3:14" x14ac:dyDescent="0.2">
      <c r="C309" s="70"/>
      <c r="D309" s="67"/>
      <c r="E309" s="4" t="s">
        <v>41</v>
      </c>
      <c r="F309" s="52" t="s">
        <v>624</v>
      </c>
      <c r="G309" s="7">
        <v>0</v>
      </c>
      <c r="H309" s="17" t="s">
        <v>61</v>
      </c>
      <c r="I309" s="3" t="s">
        <v>61</v>
      </c>
      <c r="J309" s="3" t="s">
        <v>61</v>
      </c>
      <c r="K309" s="3" t="s">
        <v>61</v>
      </c>
      <c r="L309" s="3" t="s">
        <v>61</v>
      </c>
      <c r="M309" s="3" t="s">
        <v>61</v>
      </c>
      <c r="N309" s="18" t="s">
        <v>61</v>
      </c>
    </row>
    <row r="310" spans="3:14" x14ac:dyDescent="0.2">
      <c r="C310" s="70"/>
      <c r="D310" s="67"/>
      <c r="E310" s="4" t="s">
        <v>42</v>
      </c>
      <c r="F310" s="52" t="s">
        <v>625</v>
      </c>
      <c r="G310" s="7">
        <v>34</v>
      </c>
      <c r="H310" s="17" t="s">
        <v>61</v>
      </c>
      <c r="I310" s="1">
        <v>58.823529411765001</v>
      </c>
      <c r="J310" s="1">
        <v>2.9411764705880001</v>
      </c>
      <c r="K310" s="1">
        <v>23.529411764706001</v>
      </c>
      <c r="L310" s="1">
        <v>14.705882352941</v>
      </c>
      <c r="M310" s="1">
        <v>41.176470588234999</v>
      </c>
      <c r="N310" s="18" t="s">
        <v>61</v>
      </c>
    </row>
    <row r="311" spans="3:14" x14ac:dyDescent="0.2">
      <c r="C311" s="70"/>
      <c r="D311" s="67"/>
      <c r="E311" s="4" t="s">
        <v>43</v>
      </c>
      <c r="F311" s="52" t="s">
        <v>625</v>
      </c>
      <c r="G311" s="7">
        <v>10</v>
      </c>
      <c r="H311" s="17" t="s">
        <v>61</v>
      </c>
      <c r="I311" s="1">
        <v>30</v>
      </c>
      <c r="J311" s="1">
        <v>10</v>
      </c>
      <c r="K311" s="1">
        <v>20</v>
      </c>
      <c r="L311" s="1">
        <v>40</v>
      </c>
      <c r="M311" s="1">
        <v>70</v>
      </c>
      <c r="N311" s="18" t="s">
        <v>61</v>
      </c>
    </row>
    <row r="312" spans="3:14" x14ac:dyDescent="0.2">
      <c r="C312" s="70"/>
      <c r="D312" s="67"/>
      <c r="E312" s="4" t="s">
        <v>44</v>
      </c>
      <c r="F312" s="52" t="s">
        <v>625</v>
      </c>
      <c r="G312" s="7">
        <v>31</v>
      </c>
      <c r="H312" s="9">
        <v>9.6774193548389995</v>
      </c>
      <c r="I312" s="1">
        <v>54.838709677418997</v>
      </c>
      <c r="J312" s="1">
        <v>6.4516129032259997</v>
      </c>
      <c r="K312" s="1">
        <v>12.903225806451999</v>
      </c>
      <c r="L312" s="1">
        <v>16.129032258064999</v>
      </c>
      <c r="M312" s="1">
        <v>35.483870967742</v>
      </c>
      <c r="N312" s="18" t="s">
        <v>61</v>
      </c>
    </row>
    <row r="313" spans="3:14" x14ac:dyDescent="0.2">
      <c r="C313" s="70"/>
      <c r="D313" s="67"/>
      <c r="E313" s="4" t="s">
        <v>37</v>
      </c>
      <c r="F313" s="52" t="s">
        <v>625</v>
      </c>
      <c r="G313" s="7">
        <v>22</v>
      </c>
      <c r="H313" s="9">
        <v>4.5454545454549997</v>
      </c>
      <c r="I313" s="1">
        <v>50</v>
      </c>
      <c r="J313" s="3" t="s">
        <v>61</v>
      </c>
      <c r="K313" s="1">
        <v>4.5454545454549997</v>
      </c>
      <c r="L313" s="1">
        <v>4.5454545454549997</v>
      </c>
      <c r="M313" s="1">
        <v>9.0909090909089993</v>
      </c>
      <c r="N313" s="8">
        <v>36.363636363635997</v>
      </c>
    </row>
    <row r="314" spans="3:14" x14ac:dyDescent="0.2">
      <c r="C314" s="70"/>
      <c r="D314" s="66" t="s">
        <v>20</v>
      </c>
      <c r="E314" s="5" t="s">
        <v>39</v>
      </c>
      <c r="F314" s="51" t="s">
        <v>624</v>
      </c>
      <c r="G314" s="6">
        <v>175</v>
      </c>
      <c r="H314" s="13">
        <v>17.714285714286</v>
      </c>
      <c r="I314" s="2">
        <v>5.1428571428570002</v>
      </c>
      <c r="J314" s="2">
        <v>2.8571428571430002</v>
      </c>
      <c r="K314" s="2">
        <v>38.857142857143003</v>
      </c>
      <c r="L314" s="2">
        <v>32</v>
      </c>
      <c r="M314" s="2">
        <v>73.714285714286007</v>
      </c>
      <c r="N314" s="11">
        <v>3.4285714285709998</v>
      </c>
    </row>
    <row r="315" spans="3:14" x14ac:dyDescent="0.2">
      <c r="C315" s="70"/>
      <c r="D315" s="67"/>
      <c r="E315" s="4" t="s">
        <v>40</v>
      </c>
      <c r="F315" s="52" t="s">
        <v>624</v>
      </c>
      <c r="G315" s="7">
        <v>538</v>
      </c>
      <c r="H315" s="9">
        <v>1.1152416356879999</v>
      </c>
      <c r="I315" s="1">
        <v>97.211895910780996</v>
      </c>
      <c r="J315" s="3" t="s">
        <v>61</v>
      </c>
      <c r="K315" s="1">
        <v>0.74349442379200004</v>
      </c>
      <c r="L315" s="3" t="s">
        <v>61</v>
      </c>
      <c r="M315" s="1">
        <v>0.74349442379200004</v>
      </c>
      <c r="N315" s="8">
        <v>0.92936802973999999</v>
      </c>
    </row>
    <row r="316" spans="3:14" x14ac:dyDescent="0.2">
      <c r="C316" s="70"/>
      <c r="D316" s="67"/>
      <c r="E316" s="4" t="s">
        <v>41</v>
      </c>
      <c r="F316" s="52" t="s">
        <v>624</v>
      </c>
      <c r="G316" s="7">
        <v>0</v>
      </c>
      <c r="H316" s="17" t="s">
        <v>61</v>
      </c>
      <c r="I316" s="3" t="s">
        <v>61</v>
      </c>
      <c r="J316" s="3" t="s">
        <v>61</v>
      </c>
      <c r="K316" s="3" t="s">
        <v>61</v>
      </c>
      <c r="L316" s="3" t="s">
        <v>61</v>
      </c>
      <c r="M316" s="3" t="s">
        <v>61</v>
      </c>
      <c r="N316" s="18" t="s">
        <v>61</v>
      </c>
    </row>
    <row r="317" spans="3:14" x14ac:dyDescent="0.2">
      <c r="C317" s="70"/>
      <c r="D317" s="67"/>
      <c r="E317" s="4" t="s">
        <v>42</v>
      </c>
      <c r="F317" s="52" t="s">
        <v>625</v>
      </c>
      <c r="G317" s="7">
        <v>20</v>
      </c>
      <c r="H317" s="17" t="s">
        <v>61</v>
      </c>
      <c r="I317" s="1">
        <v>80</v>
      </c>
      <c r="J317" s="3" t="s">
        <v>61</v>
      </c>
      <c r="K317" s="1">
        <v>15</v>
      </c>
      <c r="L317" s="1">
        <v>5</v>
      </c>
      <c r="M317" s="1">
        <v>20</v>
      </c>
      <c r="N317" s="18" t="s">
        <v>61</v>
      </c>
    </row>
    <row r="318" spans="3:14" x14ac:dyDescent="0.2">
      <c r="C318" s="70"/>
      <c r="D318" s="67"/>
      <c r="E318" s="4" t="s">
        <v>43</v>
      </c>
      <c r="F318" s="52" t="s">
        <v>625</v>
      </c>
      <c r="G318" s="7">
        <v>5</v>
      </c>
      <c r="H318" s="17" t="s">
        <v>61</v>
      </c>
      <c r="I318" s="1">
        <v>60</v>
      </c>
      <c r="J318" s="1">
        <v>20</v>
      </c>
      <c r="K318" s="1">
        <v>20</v>
      </c>
      <c r="L318" s="3" t="s">
        <v>61</v>
      </c>
      <c r="M318" s="1">
        <v>40</v>
      </c>
      <c r="N318" s="18" t="s">
        <v>61</v>
      </c>
    </row>
    <row r="319" spans="3:14" x14ac:dyDescent="0.2">
      <c r="C319" s="70"/>
      <c r="D319" s="67"/>
      <c r="E319" s="4" t="s">
        <v>44</v>
      </c>
      <c r="F319" s="52" t="s">
        <v>625</v>
      </c>
      <c r="G319" s="7">
        <v>14</v>
      </c>
      <c r="H319" s="9">
        <v>7.1428571428570002</v>
      </c>
      <c r="I319" s="1">
        <v>71.428571428571004</v>
      </c>
      <c r="J319" s="1">
        <v>7.1428571428570002</v>
      </c>
      <c r="K319" s="1">
        <v>7.1428571428570002</v>
      </c>
      <c r="L319" s="1">
        <v>7.1428571428570002</v>
      </c>
      <c r="M319" s="1">
        <v>21.428571428571001</v>
      </c>
      <c r="N319" s="18" t="s">
        <v>61</v>
      </c>
    </row>
    <row r="320" spans="3:14" x14ac:dyDescent="0.2">
      <c r="C320" s="70"/>
      <c r="D320" s="67"/>
      <c r="E320" s="4" t="s">
        <v>37</v>
      </c>
      <c r="F320" s="52" t="s">
        <v>625</v>
      </c>
      <c r="G320" s="7">
        <v>11</v>
      </c>
      <c r="H320" s="17" t="s">
        <v>61</v>
      </c>
      <c r="I320" s="1">
        <v>45.454545454544999</v>
      </c>
      <c r="J320" s="3" t="s">
        <v>61</v>
      </c>
      <c r="K320" s="1">
        <v>9.0909090909089993</v>
      </c>
      <c r="L320" s="3" t="s">
        <v>61</v>
      </c>
      <c r="M320" s="1">
        <v>9.0909090909089993</v>
      </c>
      <c r="N320" s="8">
        <v>45.454545454544999</v>
      </c>
    </row>
    <row r="321" spans="3:14" x14ac:dyDescent="0.2">
      <c r="C321" s="70"/>
      <c r="D321" s="66" t="s">
        <v>21</v>
      </c>
      <c r="E321" s="5" t="s">
        <v>39</v>
      </c>
      <c r="F321" s="51" t="s">
        <v>624</v>
      </c>
      <c r="G321" s="6">
        <v>283</v>
      </c>
      <c r="H321" s="13">
        <v>9.5406360424029995</v>
      </c>
      <c r="I321" s="14" t="s">
        <v>61</v>
      </c>
      <c r="J321" s="2">
        <v>2.1201413427559999</v>
      </c>
      <c r="K321" s="2">
        <v>38.515901060071002</v>
      </c>
      <c r="L321" s="2">
        <v>47.349823321555</v>
      </c>
      <c r="M321" s="2">
        <v>87.985865724381995</v>
      </c>
      <c r="N321" s="11">
        <v>2.473498233216</v>
      </c>
    </row>
    <row r="322" spans="3:14" x14ac:dyDescent="0.2">
      <c r="C322" s="70"/>
      <c r="D322" s="67"/>
      <c r="E322" s="4" t="s">
        <v>40</v>
      </c>
      <c r="F322" s="52" t="s">
        <v>624</v>
      </c>
      <c r="G322" s="7">
        <v>435</v>
      </c>
      <c r="H322" s="9">
        <v>0.91954022988499995</v>
      </c>
      <c r="I322" s="1">
        <v>97.471264367816005</v>
      </c>
      <c r="J322" s="3" t="s">
        <v>61</v>
      </c>
      <c r="K322" s="1">
        <v>0.22988505747099999</v>
      </c>
      <c r="L322" s="3" t="s">
        <v>61</v>
      </c>
      <c r="M322" s="1">
        <v>0.22988505747099999</v>
      </c>
      <c r="N322" s="8">
        <v>1.379310344828</v>
      </c>
    </row>
    <row r="323" spans="3:14" x14ac:dyDescent="0.2">
      <c r="C323" s="70"/>
      <c r="D323" s="67"/>
      <c r="E323" s="4" t="s">
        <v>41</v>
      </c>
      <c r="F323" s="52" t="s">
        <v>624</v>
      </c>
      <c r="G323" s="7">
        <v>0</v>
      </c>
      <c r="H323" s="17" t="s">
        <v>61</v>
      </c>
      <c r="I323" s="3" t="s">
        <v>61</v>
      </c>
      <c r="J323" s="3" t="s">
        <v>61</v>
      </c>
      <c r="K323" s="3" t="s">
        <v>61</v>
      </c>
      <c r="L323" s="3" t="s">
        <v>61</v>
      </c>
      <c r="M323" s="3" t="s">
        <v>61</v>
      </c>
      <c r="N323" s="18" t="s">
        <v>61</v>
      </c>
    </row>
    <row r="324" spans="3:14" x14ac:dyDescent="0.2">
      <c r="C324" s="70"/>
      <c r="D324" s="67"/>
      <c r="E324" s="4" t="s">
        <v>42</v>
      </c>
      <c r="F324" s="52" t="s">
        <v>625</v>
      </c>
      <c r="G324" s="7">
        <v>14</v>
      </c>
      <c r="H324" s="17" t="s">
        <v>61</v>
      </c>
      <c r="I324" s="1">
        <v>28.571428571428999</v>
      </c>
      <c r="J324" s="1">
        <v>7.1428571428570002</v>
      </c>
      <c r="K324" s="1">
        <v>35.714285714286</v>
      </c>
      <c r="L324" s="1">
        <v>28.571428571428999</v>
      </c>
      <c r="M324" s="1">
        <v>71.428571428571004</v>
      </c>
      <c r="N324" s="18" t="s">
        <v>61</v>
      </c>
    </row>
    <row r="325" spans="3:14" x14ac:dyDescent="0.2">
      <c r="C325" s="70"/>
      <c r="D325" s="67"/>
      <c r="E325" s="4" t="s">
        <v>43</v>
      </c>
      <c r="F325" s="52" t="s">
        <v>625</v>
      </c>
      <c r="G325" s="7">
        <v>5</v>
      </c>
      <c r="H325" s="17" t="s">
        <v>61</v>
      </c>
      <c r="I325" s="3" t="s">
        <v>61</v>
      </c>
      <c r="J325" s="3" t="s">
        <v>61</v>
      </c>
      <c r="K325" s="1">
        <v>20</v>
      </c>
      <c r="L325" s="1">
        <v>80</v>
      </c>
      <c r="M325" s="1">
        <v>100</v>
      </c>
      <c r="N325" s="18" t="s">
        <v>61</v>
      </c>
    </row>
    <row r="326" spans="3:14" x14ac:dyDescent="0.2">
      <c r="C326" s="70"/>
      <c r="D326" s="67"/>
      <c r="E326" s="4" t="s">
        <v>44</v>
      </c>
      <c r="F326" s="52" t="s">
        <v>625</v>
      </c>
      <c r="G326" s="7">
        <v>17</v>
      </c>
      <c r="H326" s="9">
        <v>11.764705882353001</v>
      </c>
      <c r="I326" s="1">
        <v>41.176470588234999</v>
      </c>
      <c r="J326" s="1">
        <v>5.8823529411760003</v>
      </c>
      <c r="K326" s="1">
        <v>17.647058823529001</v>
      </c>
      <c r="L326" s="1">
        <v>23.529411764706001</v>
      </c>
      <c r="M326" s="1">
        <v>47.058823529412003</v>
      </c>
      <c r="N326" s="18" t="s">
        <v>61</v>
      </c>
    </row>
    <row r="327" spans="3:14" x14ac:dyDescent="0.2">
      <c r="C327" s="70"/>
      <c r="D327" s="67"/>
      <c r="E327" s="4" t="s">
        <v>37</v>
      </c>
      <c r="F327" s="52" t="s">
        <v>625</v>
      </c>
      <c r="G327" s="7">
        <v>11</v>
      </c>
      <c r="H327" s="9">
        <v>9.0909090909089993</v>
      </c>
      <c r="I327" s="1">
        <v>54.545454545455001</v>
      </c>
      <c r="J327" s="3" t="s">
        <v>61</v>
      </c>
      <c r="K327" s="3" t="s">
        <v>61</v>
      </c>
      <c r="L327" s="1">
        <v>9.0909090909089993</v>
      </c>
      <c r="M327" s="1">
        <v>9.0909090909089993</v>
      </c>
      <c r="N327" s="8">
        <v>27.272727272727</v>
      </c>
    </row>
    <row r="328" spans="3:14" x14ac:dyDescent="0.2">
      <c r="C328" s="66" t="s">
        <v>45</v>
      </c>
      <c r="D328" s="64" t="s">
        <v>19</v>
      </c>
      <c r="E328" s="5" t="s">
        <v>46</v>
      </c>
      <c r="F328" s="51" t="s">
        <v>624</v>
      </c>
      <c r="G328" s="6">
        <v>770</v>
      </c>
      <c r="H328" s="13">
        <v>2.8571428571430002</v>
      </c>
      <c r="I328" s="2">
        <v>81.038961038961006</v>
      </c>
      <c r="J328" s="2">
        <v>0.77922077922099997</v>
      </c>
      <c r="K328" s="2">
        <v>5.0649350649349998</v>
      </c>
      <c r="L328" s="2">
        <v>9.0909090909089993</v>
      </c>
      <c r="M328" s="2">
        <v>14.935064935065</v>
      </c>
      <c r="N328" s="11">
        <v>1.168831168831</v>
      </c>
    </row>
    <row r="329" spans="3:14" ht="26" x14ac:dyDescent="0.2">
      <c r="C329" s="70"/>
      <c r="D329" s="65"/>
      <c r="E329" s="4" t="s">
        <v>47</v>
      </c>
      <c r="F329" s="52" t="s">
        <v>624</v>
      </c>
      <c r="G329" s="7">
        <v>335</v>
      </c>
      <c r="H329" s="9">
        <v>4.477611940299</v>
      </c>
      <c r="I329" s="1">
        <v>60.597014925373003</v>
      </c>
      <c r="J329" s="1">
        <v>0.29850746268700001</v>
      </c>
      <c r="K329" s="1">
        <v>15.522388059701001</v>
      </c>
      <c r="L329" s="1">
        <v>16.716417910448001</v>
      </c>
      <c r="M329" s="1">
        <v>32.537313432836001</v>
      </c>
      <c r="N329" s="8">
        <v>2.3880597014929998</v>
      </c>
    </row>
    <row r="330" spans="3:14" x14ac:dyDescent="0.2">
      <c r="C330" s="70"/>
      <c r="D330" s="65"/>
      <c r="E330" s="4" t="s">
        <v>48</v>
      </c>
      <c r="F330" s="52" t="s">
        <v>625</v>
      </c>
      <c r="G330" s="7">
        <v>34</v>
      </c>
      <c r="H330" s="9">
        <v>2.9411764705880001</v>
      </c>
      <c r="I330" s="1">
        <v>55.882352941176002</v>
      </c>
      <c r="J330" s="3" t="s">
        <v>61</v>
      </c>
      <c r="K330" s="1">
        <v>20.588235294118</v>
      </c>
      <c r="L330" s="1">
        <v>17.647058823529001</v>
      </c>
      <c r="M330" s="1">
        <v>38.235294117647001</v>
      </c>
      <c r="N330" s="8">
        <v>2.9411764705880001</v>
      </c>
    </row>
    <row r="331" spans="3:14" ht="39" x14ac:dyDescent="0.2">
      <c r="C331" s="70"/>
      <c r="D331" s="65"/>
      <c r="E331" s="4" t="s">
        <v>49</v>
      </c>
      <c r="F331" s="52" t="s">
        <v>624</v>
      </c>
      <c r="G331" s="7">
        <v>318</v>
      </c>
      <c r="H331" s="9">
        <v>8.8050314465409993</v>
      </c>
      <c r="I331" s="1">
        <v>42.138364779874003</v>
      </c>
      <c r="J331" s="1">
        <v>1.88679245283</v>
      </c>
      <c r="K331" s="1">
        <v>28.616352201258</v>
      </c>
      <c r="L331" s="1">
        <v>16.352201257861999</v>
      </c>
      <c r="M331" s="1">
        <v>46.855345911950003</v>
      </c>
      <c r="N331" s="8">
        <v>2.2012578616349998</v>
      </c>
    </row>
    <row r="332" spans="3:14" x14ac:dyDescent="0.2">
      <c r="C332" s="70"/>
      <c r="D332" s="65"/>
      <c r="E332" s="4" t="s">
        <v>50</v>
      </c>
      <c r="F332" s="52" t="s">
        <v>625</v>
      </c>
      <c r="G332" s="7">
        <v>18</v>
      </c>
      <c r="H332" s="9">
        <v>5.5555555555560003</v>
      </c>
      <c r="I332" s="1">
        <v>5.5555555555560003</v>
      </c>
      <c r="J332" s="1">
        <v>5.5555555555560003</v>
      </c>
      <c r="K332" s="1">
        <v>27.777777777777999</v>
      </c>
      <c r="L332" s="1">
        <v>55.555555555555998</v>
      </c>
      <c r="M332" s="1">
        <v>88.888888888888999</v>
      </c>
      <c r="N332" s="18" t="s">
        <v>61</v>
      </c>
    </row>
    <row r="333" spans="3:14" x14ac:dyDescent="0.2">
      <c r="C333" s="70"/>
      <c r="D333" s="65"/>
      <c r="E333" s="4" t="s">
        <v>44</v>
      </c>
      <c r="F333" s="52" t="s">
        <v>625</v>
      </c>
      <c r="G333" s="7">
        <v>25</v>
      </c>
      <c r="H333" s="9">
        <v>16</v>
      </c>
      <c r="I333" s="1">
        <v>48</v>
      </c>
      <c r="J333" s="3" t="s">
        <v>61</v>
      </c>
      <c r="K333" s="1">
        <v>8</v>
      </c>
      <c r="L333" s="1">
        <v>28</v>
      </c>
      <c r="M333" s="1">
        <v>36</v>
      </c>
      <c r="N333" s="18" t="s">
        <v>61</v>
      </c>
    </row>
    <row r="334" spans="3:14" x14ac:dyDescent="0.2">
      <c r="C334" s="70"/>
      <c r="D334" s="65"/>
      <c r="E334" s="4" t="s">
        <v>37</v>
      </c>
      <c r="F334" s="52" t="s">
        <v>625</v>
      </c>
      <c r="G334" s="7">
        <v>28</v>
      </c>
      <c r="H334" s="9">
        <v>3.5714285714290002</v>
      </c>
      <c r="I334" s="1">
        <v>50</v>
      </c>
      <c r="J334" s="1">
        <v>3.5714285714290002</v>
      </c>
      <c r="K334" s="1">
        <v>3.5714285714290002</v>
      </c>
      <c r="L334" s="1">
        <v>14.285714285714</v>
      </c>
      <c r="M334" s="1">
        <v>21.428571428571001</v>
      </c>
      <c r="N334" s="8">
        <v>25</v>
      </c>
    </row>
    <row r="335" spans="3:14" x14ac:dyDescent="0.2">
      <c r="C335" s="70"/>
      <c r="D335" s="65"/>
      <c r="E335" s="4" t="s">
        <v>51</v>
      </c>
      <c r="F335" s="52" t="s">
        <v>624</v>
      </c>
      <c r="G335" s="7">
        <v>1105</v>
      </c>
      <c r="H335" s="9">
        <v>3.3484162895930001</v>
      </c>
      <c r="I335" s="1">
        <v>74.841628959275994</v>
      </c>
      <c r="J335" s="1">
        <v>0.63348416289599996</v>
      </c>
      <c r="K335" s="1">
        <v>8.2352941176469994</v>
      </c>
      <c r="L335" s="1">
        <v>11.402714932126999</v>
      </c>
      <c r="M335" s="1">
        <v>20.271493212669998</v>
      </c>
      <c r="N335" s="8">
        <v>1.538461538462</v>
      </c>
    </row>
    <row r="336" spans="3:14" x14ac:dyDescent="0.2">
      <c r="C336" s="70"/>
      <c r="D336" s="65"/>
      <c r="E336" s="4" t="s">
        <v>52</v>
      </c>
      <c r="F336" s="52" t="s">
        <v>624</v>
      </c>
      <c r="G336" s="7">
        <v>352</v>
      </c>
      <c r="H336" s="9">
        <v>8.2386363636359992</v>
      </c>
      <c r="I336" s="1">
        <v>43.465909090909001</v>
      </c>
      <c r="J336" s="1">
        <v>1.7045454545450001</v>
      </c>
      <c r="K336" s="1">
        <v>27.840909090909001</v>
      </c>
      <c r="L336" s="1">
        <v>16.477272727273</v>
      </c>
      <c r="M336" s="1">
        <v>46.022727272727003</v>
      </c>
      <c r="N336" s="8">
        <v>2.2727272727269998</v>
      </c>
    </row>
    <row r="337" spans="2:22" x14ac:dyDescent="0.2">
      <c r="C337" s="66" t="s">
        <v>53</v>
      </c>
      <c r="D337" s="64" t="s">
        <v>19</v>
      </c>
      <c r="E337" s="5" t="s">
        <v>54</v>
      </c>
      <c r="F337" s="51" t="s">
        <v>624</v>
      </c>
      <c r="G337" s="6">
        <v>513</v>
      </c>
      <c r="H337" s="13">
        <v>6.237816764133</v>
      </c>
      <c r="I337" s="2">
        <v>61.793372319687997</v>
      </c>
      <c r="J337" s="2">
        <v>0.97465886939599999</v>
      </c>
      <c r="K337" s="2">
        <v>17.153996101364999</v>
      </c>
      <c r="L337" s="2">
        <v>11.306042884989999</v>
      </c>
      <c r="M337" s="2">
        <v>29.434697855749999</v>
      </c>
      <c r="N337" s="11">
        <v>2.5341130604290001</v>
      </c>
    </row>
    <row r="338" spans="2:22" x14ac:dyDescent="0.2">
      <c r="C338" s="70"/>
      <c r="D338" s="65"/>
      <c r="E338" s="4" t="s">
        <v>55</v>
      </c>
      <c r="F338" s="52" t="s">
        <v>624</v>
      </c>
      <c r="G338" s="7">
        <v>639</v>
      </c>
      <c r="H338" s="9">
        <v>3.9123630672930001</v>
      </c>
      <c r="I338" s="1">
        <v>69.483568075117006</v>
      </c>
      <c r="J338" s="1">
        <v>1.0954616588420001</v>
      </c>
      <c r="K338" s="1">
        <v>10.485133020344</v>
      </c>
      <c r="L338" s="1">
        <v>13.302034428795</v>
      </c>
      <c r="M338" s="1">
        <v>24.882629107981</v>
      </c>
      <c r="N338" s="8">
        <v>1.7214397496089999</v>
      </c>
    </row>
    <row r="339" spans="2:22" x14ac:dyDescent="0.2">
      <c r="C339" s="70"/>
      <c r="D339" s="65"/>
      <c r="E339" s="4" t="s">
        <v>56</v>
      </c>
      <c r="F339" s="52" t="s">
        <v>624</v>
      </c>
      <c r="G339" s="7">
        <v>376</v>
      </c>
      <c r="H339" s="9">
        <v>3.9893617021279999</v>
      </c>
      <c r="I339" s="1">
        <v>65.425531914893995</v>
      </c>
      <c r="J339" s="1">
        <v>0.79787234042599997</v>
      </c>
      <c r="K339" s="1">
        <v>11.170212765957</v>
      </c>
      <c r="L339" s="1">
        <v>16.489361702128001</v>
      </c>
      <c r="M339" s="1">
        <v>28.457446808511001</v>
      </c>
      <c r="N339" s="8">
        <v>2.1276595744679998</v>
      </c>
    </row>
    <row r="340" spans="2:22" x14ac:dyDescent="0.2">
      <c r="C340" s="66" t="s">
        <v>57</v>
      </c>
      <c r="D340" s="64" t="s">
        <v>19</v>
      </c>
      <c r="E340" s="5" t="s">
        <v>58</v>
      </c>
      <c r="F340" s="51" t="s">
        <v>624</v>
      </c>
      <c r="G340" s="6">
        <v>537</v>
      </c>
      <c r="H340" s="13">
        <v>5.0279329608939998</v>
      </c>
      <c r="I340" s="2">
        <v>62.942271880819</v>
      </c>
      <c r="J340" s="2">
        <v>0.93109869646200005</v>
      </c>
      <c r="K340" s="2">
        <v>16.201117318436001</v>
      </c>
      <c r="L340" s="2">
        <v>12.476722532587999</v>
      </c>
      <c r="M340" s="2">
        <v>29.608938547486002</v>
      </c>
      <c r="N340" s="11">
        <v>2.4208566108010001</v>
      </c>
    </row>
    <row r="341" spans="2:22" x14ac:dyDescent="0.2">
      <c r="C341" s="67"/>
      <c r="D341" s="65"/>
      <c r="E341" s="4" t="s">
        <v>59</v>
      </c>
      <c r="F341" s="52" t="s">
        <v>624</v>
      </c>
      <c r="G341" s="7">
        <v>682</v>
      </c>
      <c r="H341" s="9">
        <v>4.6920821114370002</v>
      </c>
      <c r="I341" s="1">
        <v>67.595307917889002</v>
      </c>
      <c r="J341" s="1">
        <v>1.173020527859</v>
      </c>
      <c r="K341" s="1">
        <v>9.9706744868040005</v>
      </c>
      <c r="L341" s="1">
        <v>14.516129032258</v>
      </c>
      <c r="M341" s="1">
        <v>25.659824046920999</v>
      </c>
      <c r="N341" s="8">
        <v>2.052785923754</v>
      </c>
    </row>
    <row r="342" spans="2:22" x14ac:dyDescent="0.2">
      <c r="C342" s="71"/>
      <c r="D342" s="68"/>
      <c r="E342" s="19" t="s">
        <v>60</v>
      </c>
      <c r="F342" s="53" t="s">
        <v>624</v>
      </c>
      <c r="G342" s="21">
        <v>309</v>
      </c>
      <c r="H342" s="36">
        <v>4.2071197410999996</v>
      </c>
      <c r="I342" s="16">
        <v>67.313915857604997</v>
      </c>
      <c r="J342" s="16">
        <v>0.64724919093900002</v>
      </c>
      <c r="K342" s="16">
        <v>13.592233009709</v>
      </c>
      <c r="L342" s="16">
        <v>12.621359223301001</v>
      </c>
      <c r="M342" s="16">
        <v>26.860841423947999</v>
      </c>
      <c r="N342" s="34">
        <v>1.618122977346</v>
      </c>
    </row>
    <row r="343" spans="2:22" x14ac:dyDescent="0.2">
      <c r="C343" s="44" t="s">
        <v>626</v>
      </c>
    </row>
    <row r="344" spans="2:22" x14ac:dyDescent="0.2">
      <c r="B344" s="22" t="str">
        <f xml:space="preserve"> HYPERLINK("#'目次'!B11", "[5]")</f>
        <v>[5]</v>
      </c>
      <c r="C344" s="58" t="s">
        <v>90</v>
      </c>
      <c r="D344" s="59"/>
      <c r="E344" s="59"/>
      <c r="F344" s="59"/>
      <c r="G344" s="59"/>
      <c r="H344" s="59"/>
      <c r="I344" s="59"/>
      <c r="J344" s="59"/>
      <c r="K344" s="59"/>
      <c r="L344" s="59"/>
      <c r="M344" s="59"/>
      <c r="N344" s="59"/>
      <c r="O344" s="59"/>
      <c r="P344" s="59"/>
      <c r="Q344" s="59"/>
      <c r="R344" s="59"/>
      <c r="S344" s="59"/>
      <c r="T344" s="59"/>
      <c r="U344" s="59"/>
      <c r="V344" s="59"/>
    </row>
    <row r="347" spans="2:22" x14ac:dyDescent="0.2">
      <c r="C347" s="58" t="s">
        <v>13</v>
      </c>
      <c r="D347" s="59"/>
      <c r="E347" s="59"/>
      <c r="F347" s="59"/>
      <c r="G347" s="59"/>
      <c r="H347" s="59"/>
      <c r="I347" s="59"/>
      <c r="J347" s="59"/>
      <c r="K347" s="59"/>
      <c r="L347" s="59"/>
      <c r="M347" s="59"/>
      <c r="N347" s="59"/>
      <c r="O347" s="59"/>
      <c r="P347" s="59"/>
      <c r="Q347" s="59"/>
      <c r="R347" s="59"/>
      <c r="S347" s="59"/>
      <c r="T347" s="59"/>
      <c r="U347" s="59"/>
      <c r="V347" s="59"/>
    </row>
    <row r="348" spans="2:22" ht="104" x14ac:dyDescent="0.2">
      <c r="C348" s="60"/>
      <c r="D348" s="61"/>
      <c r="E348" s="61"/>
      <c r="F348" s="61"/>
      <c r="G348" s="20" t="s">
        <v>14</v>
      </c>
      <c r="H348" s="25" t="s">
        <v>39</v>
      </c>
      <c r="I348" s="10" t="s">
        <v>40</v>
      </c>
      <c r="J348" s="10" t="s">
        <v>91</v>
      </c>
      <c r="K348" s="10" t="s">
        <v>92</v>
      </c>
      <c r="L348" s="10" t="s">
        <v>93</v>
      </c>
      <c r="M348" s="10" t="s">
        <v>44</v>
      </c>
      <c r="N348" s="26" t="s">
        <v>37</v>
      </c>
    </row>
    <row r="349" spans="2:22" x14ac:dyDescent="0.2">
      <c r="C349" s="62"/>
      <c r="D349" s="63"/>
      <c r="E349" s="63"/>
      <c r="F349" s="63"/>
      <c r="G349" s="23"/>
      <c r="H349" s="31"/>
      <c r="I349" s="12"/>
      <c r="J349" s="12"/>
      <c r="K349" s="12"/>
      <c r="L349" s="12"/>
      <c r="M349" s="12"/>
      <c r="N349" s="28"/>
    </row>
    <row r="350" spans="2:22" x14ac:dyDescent="0.2">
      <c r="C350" s="24"/>
      <c r="D350" s="30"/>
      <c r="E350" s="29" t="s">
        <v>14</v>
      </c>
      <c r="F350" s="50" t="s">
        <v>624</v>
      </c>
      <c r="G350" s="27">
        <v>1528</v>
      </c>
      <c r="H350" s="15">
        <v>29.973821989529</v>
      </c>
      <c r="I350" s="15">
        <v>63.678010471203997</v>
      </c>
      <c r="J350" s="42" t="s">
        <v>61</v>
      </c>
      <c r="K350" s="15">
        <v>2.2251308900520002</v>
      </c>
      <c r="L350" s="15">
        <v>0.65445026177999999</v>
      </c>
      <c r="M350" s="15">
        <v>2.028795811518</v>
      </c>
      <c r="N350" s="33">
        <v>1.4397905759159999</v>
      </c>
    </row>
    <row r="351" spans="2:22" x14ac:dyDescent="0.2">
      <c r="C351" s="69" t="s">
        <v>18</v>
      </c>
      <c r="D351" s="64" t="s">
        <v>19</v>
      </c>
      <c r="E351" s="5" t="s">
        <v>20</v>
      </c>
      <c r="F351" s="51" t="s">
        <v>624</v>
      </c>
      <c r="G351" s="6">
        <v>763</v>
      </c>
      <c r="H351" s="13">
        <v>22.935779816514</v>
      </c>
      <c r="I351" s="2">
        <v>70.511140235911</v>
      </c>
      <c r="J351" s="14" t="s">
        <v>61</v>
      </c>
      <c r="K351" s="2">
        <v>2.62123197903</v>
      </c>
      <c r="L351" s="2">
        <v>0.65530799475799995</v>
      </c>
      <c r="M351" s="2">
        <v>1.834862385321</v>
      </c>
      <c r="N351" s="11">
        <v>1.4416775884669999</v>
      </c>
    </row>
    <row r="352" spans="2:22" x14ac:dyDescent="0.2">
      <c r="C352" s="70"/>
      <c r="D352" s="65"/>
      <c r="E352" s="4" t="s">
        <v>21</v>
      </c>
      <c r="F352" s="52" t="s">
        <v>624</v>
      </c>
      <c r="G352" s="7">
        <v>765</v>
      </c>
      <c r="H352" s="9">
        <v>36.993464052287997</v>
      </c>
      <c r="I352" s="1">
        <v>56.862745098038999</v>
      </c>
      <c r="J352" s="3" t="s">
        <v>61</v>
      </c>
      <c r="K352" s="1">
        <v>1.830065359477</v>
      </c>
      <c r="L352" s="1">
        <v>0.65359477124200005</v>
      </c>
      <c r="M352" s="1">
        <v>2.2222222222219998</v>
      </c>
      <c r="N352" s="8">
        <v>1.4379084967319999</v>
      </c>
    </row>
    <row r="353" spans="3:14" x14ac:dyDescent="0.2">
      <c r="C353" s="66" t="s">
        <v>22</v>
      </c>
      <c r="D353" s="66" t="s">
        <v>23</v>
      </c>
      <c r="E353" s="5" t="s">
        <v>24</v>
      </c>
      <c r="F353" s="51" t="s">
        <v>624</v>
      </c>
      <c r="G353" s="6">
        <v>302</v>
      </c>
      <c r="H353" s="13">
        <v>25.165562913906999</v>
      </c>
      <c r="I353" s="2">
        <v>64.569536423841001</v>
      </c>
      <c r="J353" s="14" t="s">
        <v>61</v>
      </c>
      <c r="K353" s="2">
        <v>5.9602649006619997</v>
      </c>
      <c r="L353" s="2">
        <v>0.99337748344400001</v>
      </c>
      <c r="M353" s="2">
        <v>2.9801324503309998</v>
      </c>
      <c r="N353" s="11">
        <v>0.331125827815</v>
      </c>
    </row>
    <row r="354" spans="3:14" x14ac:dyDescent="0.2">
      <c r="C354" s="70"/>
      <c r="D354" s="67"/>
      <c r="E354" s="4" t="s">
        <v>25</v>
      </c>
      <c r="F354" s="52" t="s">
        <v>624</v>
      </c>
      <c r="G354" s="7">
        <v>329</v>
      </c>
      <c r="H354" s="9">
        <v>21.276595744681</v>
      </c>
      <c r="I354" s="1">
        <v>72.340425531915002</v>
      </c>
      <c r="J354" s="3" t="s">
        <v>61</v>
      </c>
      <c r="K354" s="1">
        <v>2.4316109422490002</v>
      </c>
      <c r="L354" s="1">
        <v>0.60790273556200003</v>
      </c>
      <c r="M354" s="1">
        <v>2.1276595744679998</v>
      </c>
      <c r="N354" s="8">
        <v>1.2158054711249999</v>
      </c>
    </row>
    <row r="355" spans="3:14" x14ac:dyDescent="0.2">
      <c r="C355" s="70"/>
      <c r="D355" s="67"/>
      <c r="E355" s="4" t="s">
        <v>26</v>
      </c>
      <c r="F355" s="52" t="s">
        <v>624</v>
      </c>
      <c r="G355" s="7">
        <v>355</v>
      </c>
      <c r="H355" s="9">
        <v>26.760563380282001</v>
      </c>
      <c r="I355" s="1">
        <v>69.859154929577002</v>
      </c>
      <c r="J355" s="3" t="s">
        <v>61</v>
      </c>
      <c r="K355" s="1">
        <v>1.12676056338</v>
      </c>
      <c r="L355" s="1">
        <v>0.28169014084499999</v>
      </c>
      <c r="M355" s="1">
        <v>1.12676056338</v>
      </c>
      <c r="N355" s="8">
        <v>0.84507042253499998</v>
      </c>
    </row>
    <row r="356" spans="3:14" x14ac:dyDescent="0.2">
      <c r="C356" s="70"/>
      <c r="D356" s="67"/>
      <c r="E356" s="4" t="s">
        <v>27</v>
      </c>
      <c r="F356" s="52" t="s">
        <v>624</v>
      </c>
      <c r="G356" s="7">
        <v>254</v>
      </c>
      <c r="H356" s="9">
        <v>31.102362204723999</v>
      </c>
      <c r="I356" s="1">
        <v>65.748031496063007</v>
      </c>
      <c r="J356" s="3" t="s">
        <v>61</v>
      </c>
      <c r="K356" s="1">
        <v>0.39370078740199999</v>
      </c>
      <c r="L356" s="1">
        <v>0.39370078740199999</v>
      </c>
      <c r="M356" s="1">
        <v>0.78740157480299999</v>
      </c>
      <c r="N356" s="8">
        <v>1.574803149606</v>
      </c>
    </row>
    <row r="357" spans="3:14" x14ac:dyDescent="0.2">
      <c r="C357" s="70"/>
      <c r="D357" s="67"/>
      <c r="E357" s="4" t="s">
        <v>28</v>
      </c>
      <c r="F357" s="52" t="s">
        <v>624</v>
      </c>
      <c r="G357" s="7">
        <v>288</v>
      </c>
      <c r="H357" s="9">
        <v>47.916666666666998</v>
      </c>
      <c r="I357" s="1">
        <v>43.402777777777999</v>
      </c>
      <c r="J357" s="3" t="s">
        <v>61</v>
      </c>
      <c r="K357" s="1">
        <v>1.041666666667</v>
      </c>
      <c r="L357" s="1">
        <v>1.041666666667</v>
      </c>
      <c r="M357" s="1">
        <v>3.125</v>
      </c>
      <c r="N357" s="8">
        <v>3.4722222222219998</v>
      </c>
    </row>
    <row r="358" spans="3:14" x14ac:dyDescent="0.2">
      <c r="C358" s="70"/>
      <c r="D358" s="67"/>
      <c r="E358" s="4" t="s">
        <v>29</v>
      </c>
      <c r="F358" s="52" t="s">
        <v>624</v>
      </c>
      <c r="G358" s="7">
        <v>1226</v>
      </c>
      <c r="H358" s="9">
        <v>31.158238172920001</v>
      </c>
      <c r="I358" s="1">
        <v>63.458401305057002</v>
      </c>
      <c r="J358" s="3" t="s">
        <v>61</v>
      </c>
      <c r="K358" s="1">
        <v>1.3050570962479999</v>
      </c>
      <c r="L358" s="1">
        <v>0.57096247960799995</v>
      </c>
      <c r="M358" s="1">
        <v>1.794453507341</v>
      </c>
      <c r="N358" s="8">
        <v>1.7128874388249999</v>
      </c>
    </row>
    <row r="359" spans="3:14" x14ac:dyDescent="0.2">
      <c r="C359" s="70"/>
      <c r="D359" s="67"/>
      <c r="E359" s="4" t="s">
        <v>30</v>
      </c>
      <c r="F359" s="52" t="s">
        <v>624</v>
      </c>
      <c r="G359" s="7">
        <v>542</v>
      </c>
      <c r="H359" s="9">
        <v>40.036900369004002</v>
      </c>
      <c r="I359" s="1">
        <v>53.874538745386999</v>
      </c>
      <c r="J359" s="3" t="s">
        <v>61</v>
      </c>
      <c r="K359" s="1">
        <v>0.73800738007400002</v>
      </c>
      <c r="L359" s="1">
        <v>0.73800738007400002</v>
      </c>
      <c r="M359" s="1">
        <v>2.029520295203</v>
      </c>
      <c r="N359" s="8">
        <v>2.5830258302579998</v>
      </c>
    </row>
    <row r="360" spans="3:14" x14ac:dyDescent="0.2">
      <c r="C360" s="70"/>
      <c r="D360" s="66" t="s">
        <v>20</v>
      </c>
      <c r="E360" s="5" t="s">
        <v>24</v>
      </c>
      <c r="F360" s="51" t="s">
        <v>624</v>
      </c>
      <c r="G360" s="6">
        <v>153</v>
      </c>
      <c r="H360" s="13">
        <v>16.993464052288001</v>
      </c>
      <c r="I360" s="2">
        <v>69.281045751633997</v>
      </c>
      <c r="J360" s="14" t="s">
        <v>61</v>
      </c>
      <c r="K360" s="2">
        <v>8.4967320261440005</v>
      </c>
      <c r="L360" s="2">
        <v>1.3071895424840001</v>
      </c>
      <c r="M360" s="2">
        <v>3.2679738562090002</v>
      </c>
      <c r="N360" s="11">
        <v>0.65359477124200005</v>
      </c>
    </row>
    <row r="361" spans="3:14" x14ac:dyDescent="0.2">
      <c r="C361" s="70"/>
      <c r="D361" s="67"/>
      <c r="E361" s="4" t="s">
        <v>25</v>
      </c>
      <c r="F361" s="52" t="s">
        <v>624</v>
      </c>
      <c r="G361" s="7">
        <v>174</v>
      </c>
      <c r="H361" s="9">
        <v>20.114942528736002</v>
      </c>
      <c r="I361" s="1">
        <v>72.988505747125998</v>
      </c>
      <c r="J361" s="3" t="s">
        <v>61</v>
      </c>
      <c r="K361" s="1">
        <v>2.8735632183909998</v>
      </c>
      <c r="L361" s="1">
        <v>0.57471264367800001</v>
      </c>
      <c r="M361" s="1">
        <v>2.2988505747130001</v>
      </c>
      <c r="N361" s="8">
        <v>1.149425287356</v>
      </c>
    </row>
    <row r="362" spans="3:14" x14ac:dyDescent="0.2">
      <c r="C362" s="70"/>
      <c r="D362" s="67"/>
      <c r="E362" s="4" t="s">
        <v>26</v>
      </c>
      <c r="F362" s="52" t="s">
        <v>624</v>
      </c>
      <c r="G362" s="7">
        <v>180</v>
      </c>
      <c r="H362" s="9">
        <v>20</v>
      </c>
      <c r="I362" s="1">
        <v>78.333333333333002</v>
      </c>
      <c r="J362" s="3" t="s">
        <v>61</v>
      </c>
      <c r="K362" s="3" t="s">
        <v>61</v>
      </c>
      <c r="L362" s="3" t="s">
        <v>61</v>
      </c>
      <c r="M362" s="1">
        <v>1.1111111111109999</v>
      </c>
      <c r="N362" s="8">
        <v>0.555555555556</v>
      </c>
    </row>
    <row r="363" spans="3:14" x14ac:dyDescent="0.2">
      <c r="C363" s="70"/>
      <c r="D363" s="67"/>
      <c r="E363" s="4" t="s">
        <v>27</v>
      </c>
      <c r="F363" s="52" t="s">
        <v>624</v>
      </c>
      <c r="G363" s="7">
        <v>121</v>
      </c>
      <c r="H363" s="9">
        <v>23.140495867769001</v>
      </c>
      <c r="I363" s="1">
        <v>72.727272727273004</v>
      </c>
      <c r="J363" s="3" t="s">
        <v>61</v>
      </c>
      <c r="K363" s="1">
        <v>0.82644628099200002</v>
      </c>
      <c r="L363" s="3" t="s">
        <v>61</v>
      </c>
      <c r="M363" s="1">
        <v>1.6528925619829999</v>
      </c>
      <c r="N363" s="8">
        <v>1.6528925619829999</v>
      </c>
    </row>
    <row r="364" spans="3:14" x14ac:dyDescent="0.2">
      <c r="C364" s="70"/>
      <c r="D364" s="67"/>
      <c r="E364" s="4" t="s">
        <v>28</v>
      </c>
      <c r="F364" s="52" t="s">
        <v>624</v>
      </c>
      <c r="G364" s="7">
        <v>135</v>
      </c>
      <c r="H364" s="9">
        <v>37.037037037037003</v>
      </c>
      <c r="I364" s="1">
        <v>56.296296296295999</v>
      </c>
      <c r="J364" s="3" t="s">
        <v>61</v>
      </c>
      <c r="K364" s="1">
        <v>0.74074074074100005</v>
      </c>
      <c r="L364" s="1">
        <v>1.481481481481</v>
      </c>
      <c r="M364" s="1">
        <v>0.74074074074100005</v>
      </c>
      <c r="N364" s="8">
        <v>3.7037037037039999</v>
      </c>
    </row>
    <row r="365" spans="3:14" x14ac:dyDescent="0.2">
      <c r="C365" s="70"/>
      <c r="D365" s="67"/>
      <c r="E365" s="4" t="s">
        <v>29</v>
      </c>
      <c r="F365" s="52" t="s">
        <v>624</v>
      </c>
      <c r="G365" s="7">
        <v>610</v>
      </c>
      <c r="H365" s="9">
        <v>24.426229508197</v>
      </c>
      <c r="I365" s="1">
        <v>70.819672131147996</v>
      </c>
      <c r="J365" s="3" t="s">
        <v>61</v>
      </c>
      <c r="K365" s="1">
        <v>1.1475409836070001</v>
      </c>
      <c r="L365" s="1">
        <v>0.49180327868899998</v>
      </c>
      <c r="M365" s="1">
        <v>1.475409836066</v>
      </c>
      <c r="N365" s="8">
        <v>1.6393442622950001</v>
      </c>
    </row>
    <row r="366" spans="3:14" x14ac:dyDescent="0.2">
      <c r="C366" s="70"/>
      <c r="D366" s="67"/>
      <c r="E366" s="4" t="s">
        <v>30</v>
      </c>
      <c r="F366" s="52" t="s">
        <v>624</v>
      </c>
      <c r="G366" s="7">
        <v>256</v>
      </c>
      <c r="H366" s="9">
        <v>30.46875</v>
      </c>
      <c r="I366" s="1">
        <v>64.0625</v>
      </c>
      <c r="J366" s="3" t="s">
        <v>61</v>
      </c>
      <c r="K366" s="1">
        <v>0.78125</v>
      </c>
      <c r="L366" s="1">
        <v>0.78125</v>
      </c>
      <c r="M366" s="1">
        <v>1.171875</v>
      </c>
      <c r="N366" s="8">
        <v>2.734375</v>
      </c>
    </row>
    <row r="367" spans="3:14" x14ac:dyDescent="0.2">
      <c r="C367" s="70"/>
      <c r="D367" s="66" t="s">
        <v>21</v>
      </c>
      <c r="E367" s="5" t="s">
        <v>24</v>
      </c>
      <c r="F367" s="51" t="s">
        <v>624</v>
      </c>
      <c r="G367" s="6">
        <v>149</v>
      </c>
      <c r="H367" s="13">
        <v>33.557046979866001</v>
      </c>
      <c r="I367" s="2">
        <v>59.731543624160999</v>
      </c>
      <c r="J367" s="14" t="s">
        <v>61</v>
      </c>
      <c r="K367" s="2">
        <v>3.355704697987</v>
      </c>
      <c r="L367" s="2">
        <v>0.67114093959700005</v>
      </c>
      <c r="M367" s="2">
        <v>2.6845637583889999</v>
      </c>
      <c r="N367" s="37" t="s">
        <v>61</v>
      </c>
    </row>
    <row r="368" spans="3:14" x14ac:dyDescent="0.2">
      <c r="C368" s="70"/>
      <c r="D368" s="67"/>
      <c r="E368" s="4" t="s">
        <v>25</v>
      </c>
      <c r="F368" s="52" t="s">
        <v>624</v>
      </c>
      <c r="G368" s="7">
        <v>155</v>
      </c>
      <c r="H368" s="9">
        <v>22.580645161290001</v>
      </c>
      <c r="I368" s="1">
        <v>71.612903225805994</v>
      </c>
      <c r="J368" s="3" t="s">
        <v>61</v>
      </c>
      <c r="K368" s="1">
        <v>1.935483870968</v>
      </c>
      <c r="L368" s="1">
        <v>0.64516129032299996</v>
      </c>
      <c r="M368" s="1">
        <v>1.935483870968</v>
      </c>
      <c r="N368" s="8">
        <v>1.2903225806450001</v>
      </c>
    </row>
    <row r="369" spans="3:14" x14ac:dyDescent="0.2">
      <c r="C369" s="70"/>
      <c r="D369" s="67"/>
      <c r="E369" s="4" t="s">
        <v>26</v>
      </c>
      <c r="F369" s="52" t="s">
        <v>624</v>
      </c>
      <c r="G369" s="7">
        <v>175</v>
      </c>
      <c r="H369" s="9">
        <v>33.714285714286</v>
      </c>
      <c r="I369" s="1">
        <v>61.142857142856997</v>
      </c>
      <c r="J369" s="3" t="s">
        <v>61</v>
      </c>
      <c r="K369" s="1">
        <v>2.285714285714</v>
      </c>
      <c r="L369" s="1">
        <v>0.57142857142900005</v>
      </c>
      <c r="M369" s="1">
        <v>1.142857142857</v>
      </c>
      <c r="N369" s="8">
        <v>1.142857142857</v>
      </c>
    </row>
    <row r="370" spans="3:14" x14ac:dyDescent="0.2">
      <c r="C370" s="70"/>
      <c r="D370" s="67"/>
      <c r="E370" s="4" t="s">
        <v>27</v>
      </c>
      <c r="F370" s="52" t="s">
        <v>624</v>
      </c>
      <c r="G370" s="7">
        <v>133</v>
      </c>
      <c r="H370" s="9">
        <v>38.345864661653998</v>
      </c>
      <c r="I370" s="1">
        <v>59.398496240602</v>
      </c>
      <c r="J370" s="3" t="s">
        <v>61</v>
      </c>
      <c r="K370" s="3" t="s">
        <v>61</v>
      </c>
      <c r="L370" s="1">
        <v>0.75187969924800002</v>
      </c>
      <c r="M370" s="3" t="s">
        <v>61</v>
      </c>
      <c r="N370" s="8">
        <v>1.503759398496</v>
      </c>
    </row>
    <row r="371" spans="3:14" x14ac:dyDescent="0.2">
      <c r="C371" s="70"/>
      <c r="D371" s="67"/>
      <c r="E371" s="4" t="s">
        <v>28</v>
      </c>
      <c r="F371" s="52" t="s">
        <v>624</v>
      </c>
      <c r="G371" s="7">
        <v>153</v>
      </c>
      <c r="H371" s="9">
        <v>57.516339869280998</v>
      </c>
      <c r="I371" s="1">
        <v>32.02614379085</v>
      </c>
      <c r="J371" s="3" t="s">
        <v>61</v>
      </c>
      <c r="K371" s="1">
        <v>1.3071895424840001</v>
      </c>
      <c r="L371" s="1">
        <v>0.65359477124200005</v>
      </c>
      <c r="M371" s="1">
        <v>5.2287581699350003</v>
      </c>
      <c r="N371" s="8">
        <v>3.2679738562090002</v>
      </c>
    </row>
    <row r="372" spans="3:14" x14ac:dyDescent="0.2">
      <c r="C372" s="70"/>
      <c r="D372" s="67"/>
      <c r="E372" s="4" t="s">
        <v>29</v>
      </c>
      <c r="F372" s="52" t="s">
        <v>624</v>
      </c>
      <c r="G372" s="7">
        <v>616</v>
      </c>
      <c r="H372" s="9">
        <v>37.824675324674999</v>
      </c>
      <c r="I372" s="1">
        <v>56.168831168830998</v>
      </c>
      <c r="J372" s="3" t="s">
        <v>61</v>
      </c>
      <c r="K372" s="1">
        <v>1.461038961039</v>
      </c>
      <c r="L372" s="1">
        <v>0.64935064935099995</v>
      </c>
      <c r="M372" s="1">
        <v>2.1103896103899999</v>
      </c>
      <c r="N372" s="8">
        <v>1.785714285714</v>
      </c>
    </row>
    <row r="373" spans="3:14" x14ac:dyDescent="0.2">
      <c r="C373" s="70"/>
      <c r="D373" s="67"/>
      <c r="E373" s="4" t="s">
        <v>30</v>
      </c>
      <c r="F373" s="52" t="s">
        <v>624</v>
      </c>
      <c r="G373" s="7">
        <v>286</v>
      </c>
      <c r="H373" s="9">
        <v>48.601398601398998</v>
      </c>
      <c r="I373" s="1">
        <v>44.755244755245002</v>
      </c>
      <c r="J373" s="3" t="s">
        <v>61</v>
      </c>
      <c r="K373" s="1">
        <v>0.69930069930100003</v>
      </c>
      <c r="L373" s="1">
        <v>0.69930069930100003</v>
      </c>
      <c r="M373" s="1">
        <v>2.797202797203</v>
      </c>
      <c r="N373" s="8">
        <v>2.4475524475519999</v>
      </c>
    </row>
    <row r="374" spans="3:14" x14ac:dyDescent="0.2">
      <c r="C374" s="66" t="s">
        <v>31</v>
      </c>
      <c r="D374" s="66" t="s">
        <v>23</v>
      </c>
      <c r="E374" s="5" t="s">
        <v>32</v>
      </c>
      <c r="F374" s="51" t="s">
        <v>624</v>
      </c>
      <c r="G374" s="6">
        <v>72</v>
      </c>
      <c r="H374" s="13">
        <v>80.555555555555998</v>
      </c>
      <c r="I374" s="2">
        <v>13.888888888888999</v>
      </c>
      <c r="J374" s="14" t="s">
        <v>61</v>
      </c>
      <c r="K374" s="14" t="s">
        <v>61</v>
      </c>
      <c r="L374" s="14" t="s">
        <v>61</v>
      </c>
      <c r="M374" s="2">
        <v>4.166666666667</v>
      </c>
      <c r="N374" s="11">
        <v>1.3888888888890001</v>
      </c>
    </row>
    <row r="375" spans="3:14" ht="26" x14ac:dyDescent="0.2">
      <c r="C375" s="70"/>
      <c r="D375" s="67"/>
      <c r="E375" s="4" t="s">
        <v>33</v>
      </c>
      <c r="F375" s="52" t="s">
        <v>624</v>
      </c>
      <c r="G375" s="7">
        <v>1007</v>
      </c>
      <c r="H375" s="9">
        <v>0.89374379344599997</v>
      </c>
      <c r="I375" s="1">
        <v>94.041708043694001</v>
      </c>
      <c r="J375" s="3" t="s">
        <v>61</v>
      </c>
      <c r="K375" s="1">
        <v>1.9860973187690001</v>
      </c>
      <c r="L375" s="1">
        <v>0.29791459781500002</v>
      </c>
      <c r="M375" s="1">
        <v>1.688182720953</v>
      </c>
      <c r="N375" s="8">
        <v>1.0923535253229999</v>
      </c>
    </row>
    <row r="376" spans="3:14" ht="39" x14ac:dyDescent="0.2">
      <c r="C376" s="70"/>
      <c r="D376" s="67"/>
      <c r="E376" s="4" t="s">
        <v>34</v>
      </c>
      <c r="F376" s="52" t="s">
        <v>625</v>
      </c>
      <c r="G376" s="7">
        <v>15</v>
      </c>
      <c r="H376" s="9">
        <v>73.333333333333002</v>
      </c>
      <c r="I376" s="3" t="s">
        <v>61</v>
      </c>
      <c r="J376" s="3" t="s">
        <v>61</v>
      </c>
      <c r="K376" s="1">
        <v>6.666666666667</v>
      </c>
      <c r="L376" s="1">
        <v>6.666666666667</v>
      </c>
      <c r="M376" s="1">
        <v>13.333333333333</v>
      </c>
      <c r="N376" s="18" t="s">
        <v>61</v>
      </c>
    </row>
    <row r="377" spans="3:14" ht="39" x14ac:dyDescent="0.2">
      <c r="C377" s="70"/>
      <c r="D377" s="67"/>
      <c r="E377" s="4" t="s">
        <v>35</v>
      </c>
      <c r="F377" s="52" t="s">
        <v>624</v>
      </c>
      <c r="G377" s="7">
        <v>197</v>
      </c>
      <c r="H377" s="9">
        <v>89.847715736040996</v>
      </c>
      <c r="I377" s="1">
        <v>2.5380710659900001</v>
      </c>
      <c r="J377" s="3" t="s">
        <v>61</v>
      </c>
      <c r="K377" s="1">
        <v>4.0609137055840003</v>
      </c>
      <c r="L377" s="1">
        <v>1.0152284263960001</v>
      </c>
      <c r="M377" s="1">
        <v>2.0304568527920002</v>
      </c>
      <c r="N377" s="8">
        <v>0.50761421319800004</v>
      </c>
    </row>
    <row r="378" spans="3:14" ht="26" x14ac:dyDescent="0.2">
      <c r="C378" s="70"/>
      <c r="D378" s="67"/>
      <c r="E378" s="4" t="s">
        <v>36</v>
      </c>
      <c r="F378" s="52" t="s">
        <v>624</v>
      </c>
      <c r="G378" s="7">
        <v>205</v>
      </c>
      <c r="H378" s="9">
        <v>92.682926829267998</v>
      </c>
      <c r="I378" s="3" t="s">
        <v>61</v>
      </c>
      <c r="J378" s="3" t="s">
        <v>61</v>
      </c>
      <c r="K378" s="1">
        <v>2.4390243902440001</v>
      </c>
      <c r="L378" s="1">
        <v>1.951219512195</v>
      </c>
      <c r="M378" s="1">
        <v>2.4390243902440001</v>
      </c>
      <c r="N378" s="8">
        <v>0.48780487804900002</v>
      </c>
    </row>
    <row r="379" spans="3:14" x14ac:dyDescent="0.2">
      <c r="C379" s="70"/>
      <c r="D379" s="67"/>
      <c r="E379" s="4" t="s">
        <v>37</v>
      </c>
      <c r="F379" s="52" t="s">
        <v>625</v>
      </c>
      <c r="G379" s="7">
        <v>32</v>
      </c>
      <c r="H379" s="9">
        <v>40.625</v>
      </c>
      <c r="I379" s="1">
        <v>34.375</v>
      </c>
      <c r="J379" s="3" t="s">
        <v>61</v>
      </c>
      <c r="K379" s="3" t="s">
        <v>61</v>
      </c>
      <c r="L379" s="3" t="s">
        <v>61</v>
      </c>
      <c r="M379" s="3" t="s">
        <v>61</v>
      </c>
      <c r="N379" s="8">
        <v>25</v>
      </c>
    </row>
    <row r="380" spans="3:14" x14ac:dyDescent="0.2">
      <c r="C380" s="70"/>
      <c r="D380" s="66" t="s">
        <v>20</v>
      </c>
      <c r="E380" s="5" t="s">
        <v>32</v>
      </c>
      <c r="F380" s="51" t="s">
        <v>625</v>
      </c>
      <c r="G380" s="6">
        <v>38</v>
      </c>
      <c r="H380" s="13">
        <v>81.578947368420998</v>
      </c>
      <c r="I380" s="2">
        <v>15.789473684211</v>
      </c>
      <c r="J380" s="14" t="s">
        <v>61</v>
      </c>
      <c r="K380" s="14" t="s">
        <v>61</v>
      </c>
      <c r="L380" s="14" t="s">
        <v>61</v>
      </c>
      <c r="M380" s="2">
        <v>2.6315789473679998</v>
      </c>
      <c r="N380" s="37" t="s">
        <v>61</v>
      </c>
    </row>
    <row r="381" spans="3:14" ht="26" x14ac:dyDescent="0.2">
      <c r="C381" s="70"/>
      <c r="D381" s="67"/>
      <c r="E381" s="4" t="s">
        <v>33</v>
      </c>
      <c r="F381" s="52" t="s">
        <v>624</v>
      </c>
      <c r="G381" s="7">
        <v>566</v>
      </c>
      <c r="H381" s="9">
        <v>1.5901060070669999</v>
      </c>
      <c r="I381" s="1">
        <v>92.402826855124005</v>
      </c>
      <c r="J381" s="3" t="s">
        <v>61</v>
      </c>
      <c r="K381" s="1">
        <v>2.8268551236750001</v>
      </c>
      <c r="L381" s="1">
        <v>0.53003533568899996</v>
      </c>
      <c r="M381" s="1">
        <v>1.766784452297</v>
      </c>
      <c r="N381" s="8">
        <v>0.88339222614799995</v>
      </c>
    </row>
    <row r="382" spans="3:14" ht="39" x14ac:dyDescent="0.2">
      <c r="C382" s="70"/>
      <c r="D382" s="67"/>
      <c r="E382" s="4" t="s">
        <v>34</v>
      </c>
      <c r="F382" s="52" t="s">
        <v>625</v>
      </c>
      <c r="G382" s="7">
        <v>7</v>
      </c>
      <c r="H382" s="9">
        <v>71.428571428571004</v>
      </c>
      <c r="I382" s="3" t="s">
        <v>61</v>
      </c>
      <c r="J382" s="3" t="s">
        <v>61</v>
      </c>
      <c r="K382" s="3" t="s">
        <v>61</v>
      </c>
      <c r="L382" s="1">
        <v>14.285714285714</v>
      </c>
      <c r="M382" s="1">
        <v>14.285714285714</v>
      </c>
      <c r="N382" s="18" t="s">
        <v>61</v>
      </c>
    </row>
    <row r="383" spans="3:14" ht="39" x14ac:dyDescent="0.2">
      <c r="C383" s="70"/>
      <c r="D383" s="67"/>
      <c r="E383" s="4" t="s">
        <v>35</v>
      </c>
      <c r="F383" s="52" t="s">
        <v>624</v>
      </c>
      <c r="G383" s="7">
        <v>78</v>
      </c>
      <c r="H383" s="9">
        <v>87.179487179486998</v>
      </c>
      <c r="I383" s="1">
        <v>5.1282051282049999</v>
      </c>
      <c r="J383" s="3" t="s">
        <v>61</v>
      </c>
      <c r="K383" s="1">
        <v>3.8461538461539999</v>
      </c>
      <c r="L383" s="1">
        <v>1.2820512820509999</v>
      </c>
      <c r="M383" s="1">
        <v>1.2820512820509999</v>
      </c>
      <c r="N383" s="8">
        <v>1.2820512820509999</v>
      </c>
    </row>
    <row r="384" spans="3:14" ht="26" x14ac:dyDescent="0.2">
      <c r="C384" s="70"/>
      <c r="D384" s="67"/>
      <c r="E384" s="4" t="s">
        <v>36</v>
      </c>
      <c r="F384" s="52" t="s">
        <v>624</v>
      </c>
      <c r="G384" s="7">
        <v>58</v>
      </c>
      <c r="H384" s="9">
        <v>96.551724137931004</v>
      </c>
      <c r="I384" s="3" t="s">
        <v>61</v>
      </c>
      <c r="J384" s="3" t="s">
        <v>61</v>
      </c>
      <c r="K384" s="1">
        <v>1.7241379310339999</v>
      </c>
      <c r="L384" s="3" t="s">
        <v>61</v>
      </c>
      <c r="M384" s="1">
        <v>1.7241379310339999</v>
      </c>
      <c r="N384" s="18" t="s">
        <v>61</v>
      </c>
    </row>
    <row r="385" spans="3:14" x14ac:dyDescent="0.2">
      <c r="C385" s="70"/>
      <c r="D385" s="67"/>
      <c r="E385" s="4" t="s">
        <v>37</v>
      </c>
      <c r="F385" s="52" t="s">
        <v>625</v>
      </c>
      <c r="G385" s="7">
        <v>16</v>
      </c>
      <c r="H385" s="9">
        <v>37.5</v>
      </c>
      <c r="I385" s="1">
        <v>31.25</v>
      </c>
      <c r="J385" s="3" t="s">
        <v>61</v>
      </c>
      <c r="K385" s="3" t="s">
        <v>61</v>
      </c>
      <c r="L385" s="3" t="s">
        <v>61</v>
      </c>
      <c r="M385" s="3" t="s">
        <v>61</v>
      </c>
      <c r="N385" s="8">
        <v>31.25</v>
      </c>
    </row>
    <row r="386" spans="3:14" x14ac:dyDescent="0.2">
      <c r="C386" s="70"/>
      <c r="D386" s="66" t="s">
        <v>21</v>
      </c>
      <c r="E386" s="5" t="s">
        <v>32</v>
      </c>
      <c r="F386" s="51" t="s">
        <v>625</v>
      </c>
      <c r="G386" s="6">
        <v>34</v>
      </c>
      <c r="H386" s="13">
        <v>79.411764705882007</v>
      </c>
      <c r="I386" s="2">
        <v>11.764705882353001</v>
      </c>
      <c r="J386" s="14" t="s">
        <v>61</v>
      </c>
      <c r="K386" s="14" t="s">
        <v>61</v>
      </c>
      <c r="L386" s="14" t="s">
        <v>61</v>
      </c>
      <c r="M386" s="2">
        <v>5.8823529411760003</v>
      </c>
      <c r="N386" s="11">
        <v>2.9411764705880001</v>
      </c>
    </row>
    <row r="387" spans="3:14" ht="26" x14ac:dyDescent="0.2">
      <c r="C387" s="70"/>
      <c r="D387" s="67"/>
      <c r="E387" s="4" t="s">
        <v>33</v>
      </c>
      <c r="F387" s="52" t="s">
        <v>624</v>
      </c>
      <c r="G387" s="7">
        <v>441</v>
      </c>
      <c r="H387" s="17" t="s">
        <v>61</v>
      </c>
      <c r="I387" s="1">
        <v>96.145124716552999</v>
      </c>
      <c r="J387" s="3" t="s">
        <v>61</v>
      </c>
      <c r="K387" s="1">
        <v>0.90702947845799997</v>
      </c>
      <c r="L387" s="3" t="s">
        <v>61</v>
      </c>
      <c r="M387" s="1">
        <v>1.587301587302</v>
      </c>
      <c r="N387" s="8">
        <v>1.360544217687</v>
      </c>
    </row>
    <row r="388" spans="3:14" ht="39" x14ac:dyDescent="0.2">
      <c r="C388" s="70"/>
      <c r="D388" s="67"/>
      <c r="E388" s="4" t="s">
        <v>34</v>
      </c>
      <c r="F388" s="52" t="s">
        <v>625</v>
      </c>
      <c r="G388" s="7">
        <v>8</v>
      </c>
      <c r="H388" s="9">
        <v>75</v>
      </c>
      <c r="I388" s="3" t="s">
        <v>61</v>
      </c>
      <c r="J388" s="3" t="s">
        <v>61</v>
      </c>
      <c r="K388" s="1">
        <v>12.5</v>
      </c>
      <c r="L388" s="3" t="s">
        <v>61</v>
      </c>
      <c r="M388" s="1">
        <v>12.5</v>
      </c>
      <c r="N388" s="18" t="s">
        <v>61</v>
      </c>
    </row>
    <row r="389" spans="3:14" ht="39" x14ac:dyDescent="0.2">
      <c r="C389" s="70"/>
      <c r="D389" s="67"/>
      <c r="E389" s="4" t="s">
        <v>35</v>
      </c>
      <c r="F389" s="52" t="s">
        <v>624</v>
      </c>
      <c r="G389" s="7">
        <v>119</v>
      </c>
      <c r="H389" s="9">
        <v>91.596638655462002</v>
      </c>
      <c r="I389" s="1">
        <v>0.84033613445400002</v>
      </c>
      <c r="J389" s="3" t="s">
        <v>61</v>
      </c>
      <c r="K389" s="1">
        <v>4.2016806722690001</v>
      </c>
      <c r="L389" s="1">
        <v>0.84033613445400002</v>
      </c>
      <c r="M389" s="1">
        <v>2.5210084033609998</v>
      </c>
      <c r="N389" s="18" t="s">
        <v>61</v>
      </c>
    </row>
    <row r="390" spans="3:14" ht="26" x14ac:dyDescent="0.2">
      <c r="C390" s="70"/>
      <c r="D390" s="67"/>
      <c r="E390" s="4" t="s">
        <v>36</v>
      </c>
      <c r="F390" s="52" t="s">
        <v>624</v>
      </c>
      <c r="G390" s="7">
        <v>147</v>
      </c>
      <c r="H390" s="9">
        <v>91.156462585034006</v>
      </c>
      <c r="I390" s="3" t="s">
        <v>61</v>
      </c>
      <c r="J390" s="3" t="s">
        <v>61</v>
      </c>
      <c r="K390" s="1">
        <v>2.7210884353739999</v>
      </c>
      <c r="L390" s="1">
        <v>2.7210884353739999</v>
      </c>
      <c r="M390" s="1">
        <v>2.7210884353739999</v>
      </c>
      <c r="N390" s="8">
        <v>0.68027210884400002</v>
      </c>
    </row>
    <row r="391" spans="3:14" x14ac:dyDescent="0.2">
      <c r="C391" s="70"/>
      <c r="D391" s="67"/>
      <c r="E391" s="4" t="s">
        <v>37</v>
      </c>
      <c r="F391" s="52" t="s">
        <v>625</v>
      </c>
      <c r="G391" s="7">
        <v>16</v>
      </c>
      <c r="H391" s="9">
        <v>43.75</v>
      </c>
      <c r="I391" s="1">
        <v>37.5</v>
      </c>
      <c r="J391" s="3" t="s">
        <v>61</v>
      </c>
      <c r="K391" s="3" t="s">
        <v>61</v>
      </c>
      <c r="L391" s="3" t="s">
        <v>61</v>
      </c>
      <c r="M391" s="3" t="s">
        <v>61</v>
      </c>
      <c r="N391" s="8">
        <v>18.75</v>
      </c>
    </row>
    <row r="392" spans="3:14" x14ac:dyDescent="0.2">
      <c r="C392" s="66" t="s">
        <v>38</v>
      </c>
      <c r="D392" s="66" t="s">
        <v>23</v>
      </c>
      <c r="E392" s="5" t="s">
        <v>39</v>
      </c>
      <c r="F392" s="51" t="s">
        <v>624</v>
      </c>
      <c r="G392" s="6">
        <v>458</v>
      </c>
      <c r="H392" s="13">
        <v>100</v>
      </c>
      <c r="I392" s="14" t="s">
        <v>61</v>
      </c>
      <c r="J392" s="14" t="s">
        <v>61</v>
      </c>
      <c r="K392" s="14" t="s">
        <v>61</v>
      </c>
      <c r="L392" s="14" t="s">
        <v>61</v>
      </c>
      <c r="M392" s="14" t="s">
        <v>61</v>
      </c>
      <c r="N392" s="37" t="s">
        <v>61</v>
      </c>
    </row>
    <row r="393" spans="3:14" x14ac:dyDescent="0.2">
      <c r="C393" s="70"/>
      <c r="D393" s="67"/>
      <c r="E393" s="4" t="s">
        <v>40</v>
      </c>
      <c r="F393" s="52" t="s">
        <v>624</v>
      </c>
      <c r="G393" s="7">
        <v>973</v>
      </c>
      <c r="H393" s="17" t="s">
        <v>61</v>
      </c>
      <c r="I393" s="1">
        <v>100</v>
      </c>
      <c r="J393" s="3" t="s">
        <v>61</v>
      </c>
      <c r="K393" s="3" t="s">
        <v>61</v>
      </c>
      <c r="L393" s="3" t="s">
        <v>61</v>
      </c>
      <c r="M393" s="3" t="s">
        <v>61</v>
      </c>
      <c r="N393" s="18" t="s">
        <v>61</v>
      </c>
    </row>
    <row r="394" spans="3:14" x14ac:dyDescent="0.2">
      <c r="C394" s="70"/>
      <c r="D394" s="67"/>
      <c r="E394" s="4" t="s">
        <v>41</v>
      </c>
      <c r="F394" s="52" t="s">
        <v>624</v>
      </c>
      <c r="G394" s="7">
        <v>0</v>
      </c>
      <c r="H394" s="17" t="s">
        <v>61</v>
      </c>
      <c r="I394" s="3" t="s">
        <v>61</v>
      </c>
      <c r="J394" s="3" t="s">
        <v>61</v>
      </c>
      <c r="K394" s="3" t="s">
        <v>61</v>
      </c>
      <c r="L394" s="3" t="s">
        <v>61</v>
      </c>
      <c r="M394" s="3" t="s">
        <v>61</v>
      </c>
      <c r="N394" s="18" t="s">
        <v>61</v>
      </c>
    </row>
    <row r="395" spans="3:14" x14ac:dyDescent="0.2">
      <c r="C395" s="70"/>
      <c r="D395" s="67"/>
      <c r="E395" s="4" t="s">
        <v>42</v>
      </c>
      <c r="F395" s="52" t="s">
        <v>625</v>
      </c>
      <c r="G395" s="7">
        <v>34</v>
      </c>
      <c r="H395" s="17" t="s">
        <v>61</v>
      </c>
      <c r="I395" s="3" t="s">
        <v>61</v>
      </c>
      <c r="J395" s="3" t="s">
        <v>61</v>
      </c>
      <c r="K395" s="1">
        <v>100</v>
      </c>
      <c r="L395" s="3" t="s">
        <v>61</v>
      </c>
      <c r="M395" s="3" t="s">
        <v>61</v>
      </c>
      <c r="N395" s="18" t="s">
        <v>61</v>
      </c>
    </row>
    <row r="396" spans="3:14" x14ac:dyDescent="0.2">
      <c r="C396" s="70"/>
      <c r="D396" s="67"/>
      <c r="E396" s="4" t="s">
        <v>43</v>
      </c>
      <c r="F396" s="52" t="s">
        <v>625</v>
      </c>
      <c r="G396" s="7">
        <v>10</v>
      </c>
      <c r="H396" s="17" t="s">
        <v>61</v>
      </c>
      <c r="I396" s="3" t="s">
        <v>61</v>
      </c>
      <c r="J396" s="3" t="s">
        <v>61</v>
      </c>
      <c r="K396" s="3" t="s">
        <v>61</v>
      </c>
      <c r="L396" s="1">
        <v>100</v>
      </c>
      <c r="M396" s="3" t="s">
        <v>61</v>
      </c>
      <c r="N396" s="18" t="s">
        <v>61</v>
      </c>
    </row>
    <row r="397" spans="3:14" x14ac:dyDescent="0.2">
      <c r="C397" s="70"/>
      <c r="D397" s="67"/>
      <c r="E397" s="4" t="s">
        <v>44</v>
      </c>
      <c r="F397" s="52" t="s">
        <v>625</v>
      </c>
      <c r="G397" s="7">
        <v>31</v>
      </c>
      <c r="H397" s="17" t="s">
        <v>61</v>
      </c>
      <c r="I397" s="3" t="s">
        <v>61</v>
      </c>
      <c r="J397" s="3" t="s">
        <v>61</v>
      </c>
      <c r="K397" s="3" t="s">
        <v>61</v>
      </c>
      <c r="L397" s="3" t="s">
        <v>61</v>
      </c>
      <c r="M397" s="1">
        <v>100</v>
      </c>
      <c r="N397" s="18" t="s">
        <v>61</v>
      </c>
    </row>
    <row r="398" spans="3:14" x14ac:dyDescent="0.2">
      <c r="C398" s="70"/>
      <c r="D398" s="67"/>
      <c r="E398" s="4" t="s">
        <v>37</v>
      </c>
      <c r="F398" s="52" t="s">
        <v>625</v>
      </c>
      <c r="G398" s="7">
        <v>22</v>
      </c>
      <c r="H398" s="17" t="s">
        <v>61</v>
      </c>
      <c r="I398" s="3" t="s">
        <v>61</v>
      </c>
      <c r="J398" s="3" t="s">
        <v>61</v>
      </c>
      <c r="K398" s="3" t="s">
        <v>61</v>
      </c>
      <c r="L398" s="3" t="s">
        <v>61</v>
      </c>
      <c r="M398" s="3" t="s">
        <v>61</v>
      </c>
      <c r="N398" s="8">
        <v>100</v>
      </c>
    </row>
    <row r="399" spans="3:14" x14ac:dyDescent="0.2">
      <c r="C399" s="70"/>
      <c r="D399" s="66" t="s">
        <v>20</v>
      </c>
      <c r="E399" s="5" t="s">
        <v>39</v>
      </c>
      <c r="F399" s="51" t="s">
        <v>624</v>
      </c>
      <c r="G399" s="6">
        <v>175</v>
      </c>
      <c r="H399" s="13">
        <v>100</v>
      </c>
      <c r="I399" s="14" t="s">
        <v>61</v>
      </c>
      <c r="J399" s="14" t="s">
        <v>61</v>
      </c>
      <c r="K399" s="14" t="s">
        <v>61</v>
      </c>
      <c r="L399" s="14" t="s">
        <v>61</v>
      </c>
      <c r="M399" s="14" t="s">
        <v>61</v>
      </c>
      <c r="N399" s="37" t="s">
        <v>61</v>
      </c>
    </row>
    <row r="400" spans="3:14" x14ac:dyDescent="0.2">
      <c r="C400" s="70"/>
      <c r="D400" s="67"/>
      <c r="E400" s="4" t="s">
        <v>40</v>
      </c>
      <c r="F400" s="52" t="s">
        <v>624</v>
      </c>
      <c r="G400" s="7">
        <v>538</v>
      </c>
      <c r="H400" s="17" t="s">
        <v>61</v>
      </c>
      <c r="I400" s="1">
        <v>100</v>
      </c>
      <c r="J400" s="3" t="s">
        <v>61</v>
      </c>
      <c r="K400" s="3" t="s">
        <v>61</v>
      </c>
      <c r="L400" s="3" t="s">
        <v>61</v>
      </c>
      <c r="M400" s="3" t="s">
        <v>61</v>
      </c>
      <c r="N400" s="18" t="s">
        <v>61</v>
      </c>
    </row>
    <row r="401" spans="3:14" x14ac:dyDescent="0.2">
      <c r="C401" s="70"/>
      <c r="D401" s="67"/>
      <c r="E401" s="4" t="s">
        <v>41</v>
      </c>
      <c r="F401" s="52" t="s">
        <v>624</v>
      </c>
      <c r="G401" s="7">
        <v>0</v>
      </c>
      <c r="H401" s="17" t="s">
        <v>61</v>
      </c>
      <c r="I401" s="3" t="s">
        <v>61</v>
      </c>
      <c r="J401" s="3" t="s">
        <v>61</v>
      </c>
      <c r="K401" s="3" t="s">
        <v>61</v>
      </c>
      <c r="L401" s="3" t="s">
        <v>61</v>
      </c>
      <c r="M401" s="3" t="s">
        <v>61</v>
      </c>
      <c r="N401" s="18" t="s">
        <v>61</v>
      </c>
    </row>
    <row r="402" spans="3:14" x14ac:dyDescent="0.2">
      <c r="C402" s="70"/>
      <c r="D402" s="67"/>
      <c r="E402" s="4" t="s">
        <v>42</v>
      </c>
      <c r="F402" s="52" t="s">
        <v>625</v>
      </c>
      <c r="G402" s="7">
        <v>20</v>
      </c>
      <c r="H402" s="17" t="s">
        <v>61</v>
      </c>
      <c r="I402" s="3" t="s">
        <v>61</v>
      </c>
      <c r="J402" s="3" t="s">
        <v>61</v>
      </c>
      <c r="K402" s="1">
        <v>100</v>
      </c>
      <c r="L402" s="3" t="s">
        <v>61</v>
      </c>
      <c r="M402" s="3" t="s">
        <v>61</v>
      </c>
      <c r="N402" s="18" t="s">
        <v>61</v>
      </c>
    </row>
    <row r="403" spans="3:14" x14ac:dyDescent="0.2">
      <c r="C403" s="70"/>
      <c r="D403" s="67"/>
      <c r="E403" s="4" t="s">
        <v>43</v>
      </c>
      <c r="F403" s="52" t="s">
        <v>625</v>
      </c>
      <c r="G403" s="7">
        <v>5</v>
      </c>
      <c r="H403" s="17" t="s">
        <v>61</v>
      </c>
      <c r="I403" s="3" t="s">
        <v>61</v>
      </c>
      <c r="J403" s="3" t="s">
        <v>61</v>
      </c>
      <c r="K403" s="3" t="s">
        <v>61</v>
      </c>
      <c r="L403" s="1">
        <v>100</v>
      </c>
      <c r="M403" s="3" t="s">
        <v>61</v>
      </c>
      <c r="N403" s="18" t="s">
        <v>61</v>
      </c>
    </row>
    <row r="404" spans="3:14" x14ac:dyDescent="0.2">
      <c r="C404" s="70"/>
      <c r="D404" s="67"/>
      <c r="E404" s="4" t="s">
        <v>44</v>
      </c>
      <c r="F404" s="52" t="s">
        <v>625</v>
      </c>
      <c r="G404" s="7">
        <v>14</v>
      </c>
      <c r="H404" s="17" t="s">
        <v>61</v>
      </c>
      <c r="I404" s="3" t="s">
        <v>61</v>
      </c>
      <c r="J404" s="3" t="s">
        <v>61</v>
      </c>
      <c r="K404" s="3" t="s">
        <v>61</v>
      </c>
      <c r="L404" s="3" t="s">
        <v>61</v>
      </c>
      <c r="M404" s="1">
        <v>100</v>
      </c>
      <c r="N404" s="18" t="s">
        <v>61</v>
      </c>
    </row>
    <row r="405" spans="3:14" x14ac:dyDescent="0.2">
      <c r="C405" s="70"/>
      <c r="D405" s="67"/>
      <c r="E405" s="4" t="s">
        <v>37</v>
      </c>
      <c r="F405" s="52" t="s">
        <v>625</v>
      </c>
      <c r="G405" s="7">
        <v>11</v>
      </c>
      <c r="H405" s="17" t="s">
        <v>61</v>
      </c>
      <c r="I405" s="3" t="s">
        <v>61</v>
      </c>
      <c r="J405" s="3" t="s">
        <v>61</v>
      </c>
      <c r="K405" s="3" t="s">
        <v>61</v>
      </c>
      <c r="L405" s="3" t="s">
        <v>61</v>
      </c>
      <c r="M405" s="3" t="s">
        <v>61</v>
      </c>
      <c r="N405" s="8">
        <v>100</v>
      </c>
    </row>
    <row r="406" spans="3:14" x14ac:dyDescent="0.2">
      <c r="C406" s="70"/>
      <c r="D406" s="66" t="s">
        <v>21</v>
      </c>
      <c r="E406" s="5" t="s">
        <v>39</v>
      </c>
      <c r="F406" s="51" t="s">
        <v>624</v>
      </c>
      <c r="G406" s="6">
        <v>283</v>
      </c>
      <c r="H406" s="13">
        <v>100</v>
      </c>
      <c r="I406" s="14" t="s">
        <v>61</v>
      </c>
      <c r="J406" s="14" t="s">
        <v>61</v>
      </c>
      <c r="K406" s="14" t="s">
        <v>61</v>
      </c>
      <c r="L406" s="14" t="s">
        <v>61</v>
      </c>
      <c r="M406" s="14" t="s">
        <v>61</v>
      </c>
      <c r="N406" s="37" t="s">
        <v>61</v>
      </c>
    </row>
    <row r="407" spans="3:14" x14ac:dyDescent="0.2">
      <c r="C407" s="70"/>
      <c r="D407" s="67"/>
      <c r="E407" s="4" t="s">
        <v>40</v>
      </c>
      <c r="F407" s="52" t="s">
        <v>624</v>
      </c>
      <c r="G407" s="7">
        <v>435</v>
      </c>
      <c r="H407" s="17" t="s">
        <v>61</v>
      </c>
      <c r="I407" s="1">
        <v>100</v>
      </c>
      <c r="J407" s="3" t="s">
        <v>61</v>
      </c>
      <c r="K407" s="3" t="s">
        <v>61</v>
      </c>
      <c r="L407" s="3" t="s">
        <v>61</v>
      </c>
      <c r="M407" s="3" t="s">
        <v>61</v>
      </c>
      <c r="N407" s="18" t="s">
        <v>61</v>
      </c>
    </row>
    <row r="408" spans="3:14" x14ac:dyDescent="0.2">
      <c r="C408" s="70"/>
      <c r="D408" s="67"/>
      <c r="E408" s="4" t="s">
        <v>41</v>
      </c>
      <c r="F408" s="52" t="s">
        <v>624</v>
      </c>
      <c r="G408" s="7">
        <v>0</v>
      </c>
      <c r="H408" s="17" t="s">
        <v>61</v>
      </c>
      <c r="I408" s="3" t="s">
        <v>61</v>
      </c>
      <c r="J408" s="3" t="s">
        <v>61</v>
      </c>
      <c r="K408" s="3" t="s">
        <v>61</v>
      </c>
      <c r="L408" s="3" t="s">
        <v>61</v>
      </c>
      <c r="M408" s="3" t="s">
        <v>61</v>
      </c>
      <c r="N408" s="18" t="s">
        <v>61</v>
      </c>
    </row>
    <row r="409" spans="3:14" x14ac:dyDescent="0.2">
      <c r="C409" s="70"/>
      <c r="D409" s="67"/>
      <c r="E409" s="4" t="s">
        <v>42</v>
      </c>
      <c r="F409" s="52" t="s">
        <v>625</v>
      </c>
      <c r="G409" s="7">
        <v>14</v>
      </c>
      <c r="H409" s="17" t="s">
        <v>61</v>
      </c>
      <c r="I409" s="3" t="s">
        <v>61</v>
      </c>
      <c r="J409" s="3" t="s">
        <v>61</v>
      </c>
      <c r="K409" s="1">
        <v>100</v>
      </c>
      <c r="L409" s="3" t="s">
        <v>61</v>
      </c>
      <c r="M409" s="3" t="s">
        <v>61</v>
      </c>
      <c r="N409" s="18" t="s">
        <v>61</v>
      </c>
    </row>
    <row r="410" spans="3:14" x14ac:dyDescent="0.2">
      <c r="C410" s="70"/>
      <c r="D410" s="67"/>
      <c r="E410" s="4" t="s">
        <v>43</v>
      </c>
      <c r="F410" s="52" t="s">
        <v>625</v>
      </c>
      <c r="G410" s="7">
        <v>5</v>
      </c>
      <c r="H410" s="17" t="s">
        <v>61</v>
      </c>
      <c r="I410" s="3" t="s">
        <v>61</v>
      </c>
      <c r="J410" s="3" t="s">
        <v>61</v>
      </c>
      <c r="K410" s="3" t="s">
        <v>61</v>
      </c>
      <c r="L410" s="1">
        <v>100</v>
      </c>
      <c r="M410" s="3" t="s">
        <v>61</v>
      </c>
      <c r="N410" s="18" t="s">
        <v>61</v>
      </c>
    </row>
    <row r="411" spans="3:14" x14ac:dyDescent="0.2">
      <c r="C411" s="70"/>
      <c r="D411" s="67"/>
      <c r="E411" s="4" t="s">
        <v>44</v>
      </c>
      <c r="F411" s="52" t="s">
        <v>625</v>
      </c>
      <c r="G411" s="7">
        <v>17</v>
      </c>
      <c r="H411" s="17" t="s">
        <v>61</v>
      </c>
      <c r="I411" s="3" t="s">
        <v>61</v>
      </c>
      <c r="J411" s="3" t="s">
        <v>61</v>
      </c>
      <c r="K411" s="3" t="s">
        <v>61</v>
      </c>
      <c r="L411" s="3" t="s">
        <v>61</v>
      </c>
      <c r="M411" s="1">
        <v>100</v>
      </c>
      <c r="N411" s="18" t="s">
        <v>61</v>
      </c>
    </row>
    <row r="412" spans="3:14" x14ac:dyDescent="0.2">
      <c r="C412" s="70"/>
      <c r="D412" s="67"/>
      <c r="E412" s="4" t="s">
        <v>37</v>
      </c>
      <c r="F412" s="52" t="s">
        <v>625</v>
      </c>
      <c r="G412" s="7">
        <v>11</v>
      </c>
      <c r="H412" s="17" t="s">
        <v>61</v>
      </c>
      <c r="I412" s="3" t="s">
        <v>61</v>
      </c>
      <c r="J412" s="3" t="s">
        <v>61</v>
      </c>
      <c r="K412" s="3" t="s">
        <v>61</v>
      </c>
      <c r="L412" s="3" t="s">
        <v>61</v>
      </c>
      <c r="M412" s="3" t="s">
        <v>61</v>
      </c>
      <c r="N412" s="8">
        <v>100</v>
      </c>
    </row>
    <row r="413" spans="3:14" x14ac:dyDescent="0.2">
      <c r="C413" s="66" t="s">
        <v>45</v>
      </c>
      <c r="D413" s="64" t="s">
        <v>19</v>
      </c>
      <c r="E413" s="5" t="s">
        <v>46</v>
      </c>
      <c r="F413" s="51" t="s">
        <v>624</v>
      </c>
      <c r="G413" s="6">
        <v>770</v>
      </c>
      <c r="H413" s="13">
        <v>16.623376623376998</v>
      </c>
      <c r="I413" s="2">
        <v>77.532467532468004</v>
      </c>
      <c r="J413" s="14" t="s">
        <v>61</v>
      </c>
      <c r="K413" s="2">
        <v>2.5974025974030002</v>
      </c>
      <c r="L413" s="2">
        <v>0.51948051948100005</v>
      </c>
      <c r="M413" s="2">
        <v>1.688311688312</v>
      </c>
      <c r="N413" s="11">
        <v>1.038961038961</v>
      </c>
    </row>
    <row r="414" spans="3:14" ht="26" x14ac:dyDescent="0.2">
      <c r="C414" s="70"/>
      <c r="D414" s="65"/>
      <c r="E414" s="4" t="s">
        <v>47</v>
      </c>
      <c r="F414" s="52" t="s">
        <v>624</v>
      </c>
      <c r="G414" s="7">
        <v>335</v>
      </c>
      <c r="H414" s="9">
        <v>35.820895522388</v>
      </c>
      <c r="I414" s="1">
        <v>60.597014925373003</v>
      </c>
      <c r="J414" s="3" t="s">
        <v>61</v>
      </c>
      <c r="K414" s="1">
        <v>2.0895522388060002</v>
      </c>
      <c r="L414" s="1">
        <v>0.29850746268700001</v>
      </c>
      <c r="M414" s="1">
        <v>0.29850746268700001</v>
      </c>
      <c r="N414" s="8">
        <v>0.89552238805999995</v>
      </c>
    </row>
    <row r="415" spans="3:14" x14ac:dyDescent="0.2">
      <c r="C415" s="70"/>
      <c r="D415" s="65"/>
      <c r="E415" s="4" t="s">
        <v>48</v>
      </c>
      <c r="F415" s="52" t="s">
        <v>625</v>
      </c>
      <c r="G415" s="7">
        <v>34</v>
      </c>
      <c r="H415" s="9">
        <v>38.235294117647001</v>
      </c>
      <c r="I415" s="1">
        <v>50</v>
      </c>
      <c r="J415" s="3" t="s">
        <v>61</v>
      </c>
      <c r="K415" s="1">
        <v>2.9411764705880001</v>
      </c>
      <c r="L415" s="1">
        <v>5.8823529411760003</v>
      </c>
      <c r="M415" s="3" t="s">
        <v>61</v>
      </c>
      <c r="N415" s="8">
        <v>2.9411764705880001</v>
      </c>
    </row>
    <row r="416" spans="3:14" ht="39" x14ac:dyDescent="0.2">
      <c r="C416" s="70"/>
      <c r="D416" s="65"/>
      <c r="E416" s="4" t="s">
        <v>49</v>
      </c>
      <c r="F416" s="52" t="s">
        <v>624</v>
      </c>
      <c r="G416" s="7">
        <v>318</v>
      </c>
      <c r="H416" s="9">
        <v>53.459119496855003</v>
      </c>
      <c r="I416" s="1">
        <v>40.566037735849001</v>
      </c>
      <c r="J416" s="3" t="s">
        <v>61</v>
      </c>
      <c r="K416" s="1">
        <v>1.88679245283</v>
      </c>
      <c r="L416" s="1">
        <v>0.31446540880500001</v>
      </c>
      <c r="M416" s="1">
        <v>2.8301886792449999</v>
      </c>
      <c r="N416" s="8">
        <v>0.94339622641499998</v>
      </c>
    </row>
    <row r="417" spans="2:22" x14ac:dyDescent="0.2">
      <c r="C417" s="70"/>
      <c r="D417" s="65"/>
      <c r="E417" s="4" t="s">
        <v>50</v>
      </c>
      <c r="F417" s="52" t="s">
        <v>625</v>
      </c>
      <c r="G417" s="7">
        <v>18</v>
      </c>
      <c r="H417" s="9">
        <v>55.555555555555998</v>
      </c>
      <c r="I417" s="3" t="s">
        <v>61</v>
      </c>
      <c r="J417" s="3" t="s">
        <v>61</v>
      </c>
      <c r="K417" s="3" t="s">
        <v>61</v>
      </c>
      <c r="L417" s="3" t="s">
        <v>61</v>
      </c>
      <c r="M417" s="1">
        <v>33.333333333333002</v>
      </c>
      <c r="N417" s="8">
        <v>11.111111111111001</v>
      </c>
    </row>
    <row r="418" spans="2:22" x14ac:dyDescent="0.2">
      <c r="C418" s="70"/>
      <c r="D418" s="65"/>
      <c r="E418" s="4" t="s">
        <v>44</v>
      </c>
      <c r="F418" s="52" t="s">
        <v>625</v>
      </c>
      <c r="G418" s="7">
        <v>25</v>
      </c>
      <c r="H418" s="9">
        <v>40</v>
      </c>
      <c r="I418" s="1">
        <v>52</v>
      </c>
      <c r="J418" s="3" t="s">
        <v>61</v>
      </c>
      <c r="K418" s="3" t="s">
        <v>61</v>
      </c>
      <c r="L418" s="1">
        <v>4</v>
      </c>
      <c r="M418" s="1">
        <v>4</v>
      </c>
      <c r="N418" s="18" t="s">
        <v>61</v>
      </c>
    </row>
    <row r="419" spans="2:22" x14ac:dyDescent="0.2">
      <c r="C419" s="70"/>
      <c r="D419" s="65"/>
      <c r="E419" s="4" t="s">
        <v>37</v>
      </c>
      <c r="F419" s="52" t="s">
        <v>625</v>
      </c>
      <c r="G419" s="7">
        <v>28</v>
      </c>
      <c r="H419" s="9">
        <v>25</v>
      </c>
      <c r="I419" s="1">
        <v>50</v>
      </c>
      <c r="J419" s="3" t="s">
        <v>61</v>
      </c>
      <c r="K419" s="3" t="s">
        <v>61</v>
      </c>
      <c r="L419" s="1">
        <v>3.5714285714290002</v>
      </c>
      <c r="M419" s="1">
        <v>3.5714285714290002</v>
      </c>
      <c r="N419" s="8">
        <v>17.857142857143</v>
      </c>
    </row>
    <row r="420" spans="2:22" x14ac:dyDescent="0.2">
      <c r="C420" s="70"/>
      <c r="D420" s="65"/>
      <c r="E420" s="4" t="s">
        <v>51</v>
      </c>
      <c r="F420" s="52" t="s">
        <v>624</v>
      </c>
      <c r="G420" s="7">
        <v>1105</v>
      </c>
      <c r="H420" s="9">
        <v>22.443438914026999</v>
      </c>
      <c r="I420" s="1">
        <v>72.398190045248995</v>
      </c>
      <c r="J420" s="3" t="s">
        <v>61</v>
      </c>
      <c r="K420" s="1">
        <v>2.4434389140269999</v>
      </c>
      <c r="L420" s="1">
        <v>0.452488687783</v>
      </c>
      <c r="M420" s="1">
        <v>1.2669683257919999</v>
      </c>
      <c r="N420" s="8">
        <v>0.99547511312199999</v>
      </c>
    </row>
    <row r="421" spans="2:22" x14ac:dyDescent="0.2">
      <c r="C421" s="70"/>
      <c r="D421" s="65"/>
      <c r="E421" s="4" t="s">
        <v>52</v>
      </c>
      <c r="F421" s="52" t="s">
        <v>624</v>
      </c>
      <c r="G421" s="7">
        <v>352</v>
      </c>
      <c r="H421" s="9">
        <v>51.988636363635997</v>
      </c>
      <c r="I421" s="1">
        <v>41.477272727272997</v>
      </c>
      <c r="J421" s="3" t="s">
        <v>61</v>
      </c>
      <c r="K421" s="1">
        <v>1.988636363636</v>
      </c>
      <c r="L421" s="1">
        <v>0.85227272727299996</v>
      </c>
      <c r="M421" s="1">
        <v>2.556818181818</v>
      </c>
      <c r="N421" s="8">
        <v>1.136363636364</v>
      </c>
    </row>
    <row r="422" spans="2:22" x14ac:dyDescent="0.2">
      <c r="C422" s="66" t="s">
        <v>53</v>
      </c>
      <c r="D422" s="64" t="s">
        <v>19</v>
      </c>
      <c r="E422" s="5" t="s">
        <v>54</v>
      </c>
      <c r="F422" s="51" t="s">
        <v>624</v>
      </c>
      <c r="G422" s="6">
        <v>513</v>
      </c>
      <c r="H422" s="13">
        <v>31.578947368421002</v>
      </c>
      <c r="I422" s="2">
        <v>60.818713450292002</v>
      </c>
      <c r="J422" s="14" t="s">
        <v>61</v>
      </c>
      <c r="K422" s="2">
        <v>2.923976608187</v>
      </c>
      <c r="L422" s="2">
        <v>0.77972709551700004</v>
      </c>
      <c r="M422" s="2">
        <v>2.729044834308</v>
      </c>
      <c r="N422" s="11">
        <v>1.1695906432750001</v>
      </c>
    </row>
    <row r="423" spans="2:22" x14ac:dyDescent="0.2">
      <c r="C423" s="70"/>
      <c r="D423" s="65"/>
      <c r="E423" s="4" t="s">
        <v>55</v>
      </c>
      <c r="F423" s="52" t="s">
        <v>624</v>
      </c>
      <c r="G423" s="7">
        <v>639</v>
      </c>
      <c r="H423" s="9">
        <v>27.699530516431999</v>
      </c>
      <c r="I423" s="1">
        <v>66.823161189358004</v>
      </c>
      <c r="J423" s="3" t="s">
        <v>61</v>
      </c>
      <c r="K423" s="1">
        <v>1.7214397496089999</v>
      </c>
      <c r="L423" s="1">
        <v>0.46948356807500002</v>
      </c>
      <c r="M423" s="1">
        <v>1.7214397496089999</v>
      </c>
      <c r="N423" s="8">
        <v>1.5649452269170001</v>
      </c>
    </row>
    <row r="424" spans="2:22" x14ac:dyDescent="0.2">
      <c r="C424" s="70"/>
      <c r="D424" s="65"/>
      <c r="E424" s="4" t="s">
        <v>56</v>
      </c>
      <c r="F424" s="52" t="s">
        <v>624</v>
      </c>
      <c r="G424" s="7">
        <v>376</v>
      </c>
      <c r="H424" s="9">
        <v>31.648936170212998</v>
      </c>
      <c r="I424" s="1">
        <v>62.234042553191003</v>
      </c>
      <c r="J424" s="3" t="s">
        <v>61</v>
      </c>
      <c r="K424" s="1">
        <v>2.1276595744679998</v>
      </c>
      <c r="L424" s="1">
        <v>0.79787234042599997</v>
      </c>
      <c r="M424" s="1">
        <v>1.5957446808510001</v>
      </c>
      <c r="N424" s="8">
        <v>1.5957446808510001</v>
      </c>
    </row>
    <row r="425" spans="2:22" x14ac:dyDescent="0.2">
      <c r="C425" s="66" t="s">
        <v>57</v>
      </c>
      <c r="D425" s="64" t="s">
        <v>19</v>
      </c>
      <c r="E425" s="5" t="s">
        <v>58</v>
      </c>
      <c r="F425" s="51" t="s">
        <v>624</v>
      </c>
      <c r="G425" s="6">
        <v>537</v>
      </c>
      <c r="H425" s="13">
        <v>32.588454376164002</v>
      </c>
      <c r="I425" s="2">
        <v>59.217877094972003</v>
      </c>
      <c r="J425" s="14" t="s">
        <v>61</v>
      </c>
      <c r="K425" s="2">
        <v>3.5381750465550001</v>
      </c>
      <c r="L425" s="2">
        <v>1.117318435754</v>
      </c>
      <c r="M425" s="2">
        <v>2.2346368715080001</v>
      </c>
      <c r="N425" s="11">
        <v>1.3035381750470001</v>
      </c>
    </row>
    <row r="426" spans="2:22" x14ac:dyDescent="0.2">
      <c r="C426" s="67"/>
      <c r="D426" s="65"/>
      <c r="E426" s="4" t="s">
        <v>59</v>
      </c>
      <c r="F426" s="52" t="s">
        <v>624</v>
      </c>
      <c r="G426" s="7">
        <v>682</v>
      </c>
      <c r="H426" s="9">
        <v>28.592375366569001</v>
      </c>
      <c r="I426" s="1">
        <v>64.956011730205006</v>
      </c>
      <c r="J426" s="3" t="s">
        <v>61</v>
      </c>
      <c r="K426" s="1">
        <v>1.759530791789</v>
      </c>
      <c r="L426" s="1">
        <v>0.43988269794700002</v>
      </c>
      <c r="M426" s="1">
        <v>2.346041055718</v>
      </c>
      <c r="N426" s="8">
        <v>1.906158357771</v>
      </c>
    </row>
    <row r="427" spans="2:22" x14ac:dyDescent="0.2">
      <c r="C427" s="71"/>
      <c r="D427" s="68"/>
      <c r="E427" s="19" t="s">
        <v>60</v>
      </c>
      <c r="F427" s="53" t="s">
        <v>624</v>
      </c>
      <c r="G427" s="21">
        <v>309</v>
      </c>
      <c r="H427" s="36">
        <v>28.478964401294</v>
      </c>
      <c r="I427" s="16">
        <v>68.608414239482002</v>
      </c>
      <c r="J427" s="38" t="s">
        <v>61</v>
      </c>
      <c r="K427" s="16">
        <v>0.97087378640800004</v>
      </c>
      <c r="L427" s="16">
        <v>0.32362459546900002</v>
      </c>
      <c r="M427" s="16">
        <v>0.97087378640800004</v>
      </c>
      <c r="N427" s="34">
        <v>0.64724919093900002</v>
      </c>
    </row>
    <row r="428" spans="2:22" x14ac:dyDescent="0.2">
      <c r="C428" s="44" t="s">
        <v>626</v>
      </c>
    </row>
    <row r="429" spans="2:22" x14ac:dyDescent="0.2">
      <c r="B429" s="22" t="str">
        <f xml:space="preserve"> HYPERLINK("#'目次'!B12", "[6]")</f>
        <v>[6]</v>
      </c>
      <c r="C429" s="58" t="s">
        <v>96</v>
      </c>
      <c r="D429" s="59"/>
      <c r="E429" s="59"/>
      <c r="F429" s="59"/>
      <c r="G429" s="59"/>
      <c r="H429" s="59"/>
      <c r="I429" s="59"/>
      <c r="J429" s="59"/>
      <c r="K429" s="59"/>
      <c r="L429" s="59"/>
      <c r="M429" s="59"/>
      <c r="N429" s="59"/>
      <c r="O429" s="59"/>
      <c r="P429" s="59"/>
      <c r="Q429" s="59"/>
      <c r="R429" s="59"/>
      <c r="S429" s="59"/>
      <c r="T429" s="59"/>
      <c r="U429" s="59"/>
      <c r="V429" s="59"/>
    </row>
    <row r="432" spans="2:22" x14ac:dyDescent="0.2">
      <c r="C432" s="58" t="s">
        <v>13</v>
      </c>
      <c r="D432" s="59"/>
      <c r="E432" s="59"/>
      <c r="F432" s="59"/>
      <c r="G432" s="59"/>
      <c r="H432" s="59"/>
      <c r="I432" s="59"/>
      <c r="J432" s="59"/>
      <c r="K432" s="59"/>
      <c r="L432" s="59"/>
      <c r="M432" s="59"/>
      <c r="N432" s="59"/>
      <c r="O432" s="59"/>
      <c r="P432" s="59"/>
      <c r="Q432" s="59"/>
      <c r="R432" s="59"/>
      <c r="S432" s="59"/>
      <c r="T432" s="59"/>
      <c r="U432" s="59"/>
      <c r="V432" s="59"/>
    </row>
    <row r="433" spans="3:16" ht="26" x14ac:dyDescent="0.2">
      <c r="C433" s="60"/>
      <c r="D433" s="61"/>
      <c r="E433" s="61"/>
      <c r="F433" s="61"/>
      <c r="G433" s="20" t="s">
        <v>14</v>
      </c>
      <c r="H433" s="25" t="s">
        <v>97</v>
      </c>
      <c r="I433" s="10" t="s">
        <v>98</v>
      </c>
      <c r="J433" s="10" t="s">
        <v>99</v>
      </c>
      <c r="K433" s="10" t="s">
        <v>100</v>
      </c>
      <c r="L433" s="10" t="s">
        <v>101</v>
      </c>
      <c r="M433" s="10" t="s">
        <v>102</v>
      </c>
      <c r="N433" s="10" t="s">
        <v>37</v>
      </c>
      <c r="O433" s="10" t="s">
        <v>103</v>
      </c>
      <c r="P433" s="26" t="s">
        <v>76</v>
      </c>
    </row>
    <row r="434" spans="3:16" x14ac:dyDescent="0.2">
      <c r="C434" s="62"/>
      <c r="D434" s="63"/>
      <c r="E434" s="63"/>
      <c r="F434" s="63"/>
      <c r="G434" s="23"/>
      <c r="H434" s="31"/>
      <c r="I434" s="12"/>
      <c r="J434" s="12"/>
      <c r="K434" s="12"/>
      <c r="L434" s="12"/>
      <c r="M434" s="12"/>
      <c r="N434" s="12"/>
      <c r="O434" s="12"/>
      <c r="P434" s="28"/>
    </row>
    <row r="435" spans="3:16" x14ac:dyDescent="0.2">
      <c r="C435" s="24"/>
      <c r="D435" s="30"/>
      <c r="E435" s="29" t="s">
        <v>14</v>
      </c>
      <c r="F435" s="50" t="s">
        <v>624</v>
      </c>
      <c r="G435" s="27">
        <v>1528</v>
      </c>
      <c r="H435" s="15">
        <v>30.890052356020998</v>
      </c>
      <c r="I435" s="15">
        <v>65.510471204187994</v>
      </c>
      <c r="J435" s="15">
        <v>2.028795811518</v>
      </c>
      <c r="K435" s="15">
        <v>0.85078534031399999</v>
      </c>
      <c r="L435" s="15">
        <v>6.5445026177999993E-2</v>
      </c>
      <c r="M435" s="15">
        <v>0.13089005235599999</v>
      </c>
      <c r="N435" s="15">
        <v>0.52356020942399994</v>
      </c>
      <c r="O435" s="15">
        <v>1.738157894737</v>
      </c>
      <c r="P435" s="33">
        <v>0.60706117211699995</v>
      </c>
    </row>
    <row r="436" spans="3:16" x14ac:dyDescent="0.2">
      <c r="C436" s="69" t="s">
        <v>18</v>
      </c>
      <c r="D436" s="64" t="s">
        <v>19</v>
      </c>
      <c r="E436" s="5" t="s">
        <v>20</v>
      </c>
      <c r="F436" s="51" t="s">
        <v>624</v>
      </c>
      <c r="G436" s="6">
        <v>763</v>
      </c>
      <c r="H436" s="13">
        <v>23.460026212319999</v>
      </c>
      <c r="I436" s="2">
        <v>71.559633027523006</v>
      </c>
      <c r="J436" s="2">
        <v>2.62123197903</v>
      </c>
      <c r="K436" s="2">
        <v>1.4416775884669999</v>
      </c>
      <c r="L436" s="2">
        <v>0.13106159895200001</v>
      </c>
      <c r="M436" s="14" t="s">
        <v>61</v>
      </c>
      <c r="N436" s="2">
        <v>0.78636959370899995</v>
      </c>
      <c r="O436" s="2">
        <v>1.8229854689560001</v>
      </c>
      <c r="P436" s="11">
        <v>0.54950681693000003</v>
      </c>
    </row>
    <row r="437" spans="3:16" x14ac:dyDescent="0.2">
      <c r="C437" s="70"/>
      <c r="D437" s="65"/>
      <c r="E437" s="4" t="s">
        <v>21</v>
      </c>
      <c r="F437" s="52" t="s">
        <v>624</v>
      </c>
      <c r="G437" s="7">
        <v>765</v>
      </c>
      <c r="H437" s="9">
        <v>38.300653594770999</v>
      </c>
      <c r="I437" s="1">
        <v>59.477124183007</v>
      </c>
      <c r="J437" s="1">
        <v>1.4379084967319999</v>
      </c>
      <c r="K437" s="1">
        <v>0.26143790849699999</v>
      </c>
      <c r="L437" s="3" t="s">
        <v>61</v>
      </c>
      <c r="M437" s="1">
        <v>0.26143790849699999</v>
      </c>
      <c r="N437" s="1">
        <v>0.26143790849699999</v>
      </c>
      <c r="O437" s="1">
        <v>1.653997378768</v>
      </c>
      <c r="P437" s="8">
        <v>0.64869676337000004</v>
      </c>
    </row>
    <row r="438" spans="3:16" x14ac:dyDescent="0.2">
      <c r="C438" s="66" t="s">
        <v>22</v>
      </c>
      <c r="D438" s="66" t="s">
        <v>23</v>
      </c>
      <c r="E438" s="5" t="s">
        <v>24</v>
      </c>
      <c r="F438" s="51" t="s">
        <v>624</v>
      </c>
      <c r="G438" s="6">
        <v>302</v>
      </c>
      <c r="H438" s="13">
        <v>25.496688741722</v>
      </c>
      <c r="I438" s="2">
        <v>66.887417218543007</v>
      </c>
      <c r="J438" s="2">
        <v>4.3046357615890001</v>
      </c>
      <c r="K438" s="2">
        <v>3.311258278146</v>
      </c>
      <c r="L438" s="14" t="s">
        <v>61</v>
      </c>
      <c r="M438" s="14" t="s">
        <v>61</v>
      </c>
      <c r="N438" s="14" t="s">
        <v>61</v>
      </c>
      <c r="O438" s="2">
        <v>1.8543046357620001</v>
      </c>
      <c r="P438" s="11">
        <v>0.64077767321400003</v>
      </c>
    </row>
    <row r="439" spans="3:16" x14ac:dyDescent="0.2">
      <c r="C439" s="70"/>
      <c r="D439" s="67"/>
      <c r="E439" s="4" t="s">
        <v>25</v>
      </c>
      <c r="F439" s="52" t="s">
        <v>624</v>
      </c>
      <c r="G439" s="7">
        <v>329</v>
      </c>
      <c r="H439" s="9">
        <v>22.796352583587002</v>
      </c>
      <c r="I439" s="1">
        <v>73.252279635258006</v>
      </c>
      <c r="J439" s="1">
        <v>2.7355623100300002</v>
      </c>
      <c r="K439" s="1">
        <v>0.91185410334299999</v>
      </c>
      <c r="L439" s="1">
        <v>0.30395136778100001</v>
      </c>
      <c r="M439" s="3" t="s">
        <v>61</v>
      </c>
      <c r="N439" s="3" t="s">
        <v>61</v>
      </c>
      <c r="O439" s="1">
        <v>1.826747720365</v>
      </c>
      <c r="P439" s="8">
        <v>0.53852955866100005</v>
      </c>
    </row>
    <row r="440" spans="3:16" x14ac:dyDescent="0.2">
      <c r="C440" s="70"/>
      <c r="D440" s="67"/>
      <c r="E440" s="4" t="s">
        <v>26</v>
      </c>
      <c r="F440" s="52" t="s">
        <v>624</v>
      </c>
      <c r="G440" s="7">
        <v>355</v>
      </c>
      <c r="H440" s="9">
        <v>26.760563380282001</v>
      </c>
      <c r="I440" s="1">
        <v>72.112676056338003</v>
      </c>
      <c r="J440" s="1">
        <v>1.12676056338</v>
      </c>
      <c r="K440" s="3" t="s">
        <v>61</v>
      </c>
      <c r="L440" s="3" t="s">
        <v>61</v>
      </c>
      <c r="M440" s="3" t="s">
        <v>61</v>
      </c>
      <c r="N440" s="3" t="s">
        <v>61</v>
      </c>
      <c r="O440" s="1">
        <v>1.743661971831</v>
      </c>
      <c r="P440" s="8">
        <v>0.46234858396900003</v>
      </c>
    </row>
    <row r="441" spans="3:16" x14ac:dyDescent="0.2">
      <c r="C441" s="70"/>
      <c r="D441" s="67"/>
      <c r="E441" s="4" t="s">
        <v>27</v>
      </c>
      <c r="F441" s="52" t="s">
        <v>624</v>
      </c>
      <c r="G441" s="7">
        <v>254</v>
      </c>
      <c r="H441" s="9">
        <v>31.496062992125999</v>
      </c>
      <c r="I441" s="1">
        <v>66.535433070866006</v>
      </c>
      <c r="J441" s="1">
        <v>0.78740157480299999</v>
      </c>
      <c r="K441" s="3" t="s">
        <v>61</v>
      </c>
      <c r="L441" s="3" t="s">
        <v>61</v>
      </c>
      <c r="M441" s="3" t="s">
        <v>61</v>
      </c>
      <c r="N441" s="1">
        <v>1.1811023622050001</v>
      </c>
      <c r="O441" s="1">
        <v>1.689243027888</v>
      </c>
      <c r="P441" s="8">
        <v>0.480670182871</v>
      </c>
    </row>
    <row r="442" spans="3:16" x14ac:dyDescent="0.2">
      <c r="C442" s="70"/>
      <c r="D442" s="67"/>
      <c r="E442" s="4" t="s">
        <v>28</v>
      </c>
      <c r="F442" s="52" t="s">
        <v>624</v>
      </c>
      <c r="G442" s="7">
        <v>288</v>
      </c>
      <c r="H442" s="9">
        <v>50.347222222222001</v>
      </c>
      <c r="I442" s="1">
        <v>46.180555555555998</v>
      </c>
      <c r="J442" s="1">
        <v>1.041666666667</v>
      </c>
      <c r="K442" s="3" t="s">
        <v>61</v>
      </c>
      <c r="L442" s="3" t="s">
        <v>61</v>
      </c>
      <c r="M442" s="1">
        <v>0.694444444444</v>
      </c>
      <c r="N442" s="1">
        <v>1.7361111111109999</v>
      </c>
      <c r="O442" s="1">
        <v>1.547703180212</v>
      </c>
      <c r="P442" s="8">
        <v>0.82105710936200005</v>
      </c>
    </row>
    <row r="443" spans="3:16" x14ac:dyDescent="0.2">
      <c r="C443" s="70"/>
      <c r="D443" s="67"/>
      <c r="E443" s="4" t="s">
        <v>29</v>
      </c>
      <c r="F443" s="52" t="s">
        <v>624</v>
      </c>
      <c r="G443" s="7">
        <v>1226</v>
      </c>
      <c r="H443" s="9">
        <v>32.218597063621999</v>
      </c>
      <c r="I443" s="1">
        <v>65.171288743882997</v>
      </c>
      <c r="J443" s="1">
        <v>1.4681892332790001</v>
      </c>
      <c r="K443" s="1">
        <v>0.244698205546</v>
      </c>
      <c r="L443" s="1">
        <v>8.1566068515000006E-2</v>
      </c>
      <c r="M443" s="1">
        <v>0.16313213703099999</v>
      </c>
      <c r="N443" s="1">
        <v>0.65252854812399996</v>
      </c>
      <c r="O443" s="1">
        <v>1.7093596059109999</v>
      </c>
      <c r="P443" s="8">
        <v>0.59518286791099995</v>
      </c>
    </row>
    <row r="444" spans="3:16" x14ac:dyDescent="0.2">
      <c r="C444" s="70"/>
      <c r="D444" s="67"/>
      <c r="E444" s="4" t="s">
        <v>30</v>
      </c>
      <c r="F444" s="52" t="s">
        <v>624</v>
      </c>
      <c r="G444" s="7">
        <v>542</v>
      </c>
      <c r="H444" s="9">
        <v>41.512915129150997</v>
      </c>
      <c r="I444" s="1">
        <v>55.719557195572001</v>
      </c>
      <c r="J444" s="1">
        <v>0.92250922509199995</v>
      </c>
      <c r="K444" s="3" t="s">
        <v>61</v>
      </c>
      <c r="L444" s="3" t="s">
        <v>61</v>
      </c>
      <c r="M444" s="1">
        <v>0.36900369003700001</v>
      </c>
      <c r="N444" s="1">
        <v>1.476014760148</v>
      </c>
      <c r="O444" s="1">
        <v>1.614232209738</v>
      </c>
      <c r="P444" s="8">
        <v>0.68559533736400002</v>
      </c>
    </row>
    <row r="445" spans="3:16" x14ac:dyDescent="0.2">
      <c r="C445" s="70"/>
      <c r="D445" s="66" t="s">
        <v>20</v>
      </c>
      <c r="E445" s="5" t="s">
        <v>24</v>
      </c>
      <c r="F445" s="51" t="s">
        <v>624</v>
      </c>
      <c r="G445" s="6">
        <v>153</v>
      </c>
      <c r="H445" s="13">
        <v>17.647058823529001</v>
      </c>
      <c r="I445" s="2">
        <v>70.588235294117993</v>
      </c>
      <c r="J445" s="2">
        <v>5.8823529411760003</v>
      </c>
      <c r="K445" s="2">
        <v>5.8823529411760003</v>
      </c>
      <c r="L445" s="14" t="s">
        <v>61</v>
      </c>
      <c r="M445" s="14" t="s">
        <v>61</v>
      </c>
      <c r="N445" s="14" t="s">
        <v>61</v>
      </c>
      <c r="O445" s="2">
        <v>2</v>
      </c>
      <c r="P445" s="11">
        <v>0.68824720161200004</v>
      </c>
    </row>
    <row r="446" spans="3:16" x14ac:dyDescent="0.2">
      <c r="C446" s="70"/>
      <c r="D446" s="67"/>
      <c r="E446" s="4" t="s">
        <v>25</v>
      </c>
      <c r="F446" s="52" t="s">
        <v>624</v>
      </c>
      <c r="G446" s="7">
        <v>174</v>
      </c>
      <c r="H446" s="9">
        <v>20.689655172414</v>
      </c>
      <c r="I446" s="1">
        <v>73.563218390805005</v>
      </c>
      <c r="J446" s="1">
        <v>4.0229885057469996</v>
      </c>
      <c r="K446" s="1">
        <v>1.149425287356</v>
      </c>
      <c r="L446" s="1">
        <v>0.57471264367800001</v>
      </c>
      <c r="M446" s="3" t="s">
        <v>61</v>
      </c>
      <c r="N446" s="3" t="s">
        <v>61</v>
      </c>
      <c r="O446" s="1">
        <v>1.873563218391</v>
      </c>
      <c r="P446" s="8">
        <v>0.57510185478700004</v>
      </c>
    </row>
    <row r="447" spans="3:16" x14ac:dyDescent="0.2">
      <c r="C447" s="70"/>
      <c r="D447" s="67"/>
      <c r="E447" s="4" t="s">
        <v>26</v>
      </c>
      <c r="F447" s="52" t="s">
        <v>624</v>
      </c>
      <c r="G447" s="7">
        <v>180</v>
      </c>
      <c r="H447" s="9">
        <v>20</v>
      </c>
      <c r="I447" s="1">
        <v>79.444444444444002</v>
      </c>
      <c r="J447" s="1">
        <v>0.555555555556</v>
      </c>
      <c r="K447" s="3" t="s">
        <v>61</v>
      </c>
      <c r="L447" s="3" t="s">
        <v>61</v>
      </c>
      <c r="M447" s="3" t="s">
        <v>61</v>
      </c>
      <c r="N447" s="3" t="s">
        <v>61</v>
      </c>
      <c r="O447" s="1">
        <v>1.8055555555559999</v>
      </c>
      <c r="P447" s="8">
        <v>0.41071163506199998</v>
      </c>
    </row>
    <row r="448" spans="3:16" x14ac:dyDescent="0.2">
      <c r="C448" s="70"/>
      <c r="D448" s="67"/>
      <c r="E448" s="4" t="s">
        <v>27</v>
      </c>
      <c r="F448" s="52" t="s">
        <v>624</v>
      </c>
      <c r="G448" s="7">
        <v>121</v>
      </c>
      <c r="H448" s="9">
        <v>23.966942148760001</v>
      </c>
      <c r="I448" s="1">
        <v>73.553719008263997</v>
      </c>
      <c r="J448" s="1">
        <v>0.82644628099200002</v>
      </c>
      <c r="K448" s="3" t="s">
        <v>61</v>
      </c>
      <c r="L448" s="3" t="s">
        <v>61</v>
      </c>
      <c r="M448" s="3" t="s">
        <v>61</v>
      </c>
      <c r="N448" s="1">
        <v>1.6528925619829999</v>
      </c>
      <c r="O448" s="1">
        <v>1.764705882353</v>
      </c>
      <c r="P448" s="8">
        <v>0.44542652103699998</v>
      </c>
    </row>
    <row r="449" spans="3:16" x14ac:dyDescent="0.2">
      <c r="C449" s="70"/>
      <c r="D449" s="67"/>
      <c r="E449" s="4" t="s">
        <v>28</v>
      </c>
      <c r="F449" s="52" t="s">
        <v>624</v>
      </c>
      <c r="G449" s="7">
        <v>135</v>
      </c>
      <c r="H449" s="9">
        <v>37.777777777777999</v>
      </c>
      <c r="I449" s="1">
        <v>57.777777777777999</v>
      </c>
      <c r="J449" s="1">
        <v>1.481481481481</v>
      </c>
      <c r="K449" s="3" t="s">
        <v>61</v>
      </c>
      <c r="L449" s="3" t="s">
        <v>61</v>
      </c>
      <c r="M449" s="3" t="s">
        <v>61</v>
      </c>
      <c r="N449" s="1">
        <v>2.9629629629630001</v>
      </c>
      <c r="O449" s="1">
        <v>1.6259541984729999</v>
      </c>
      <c r="P449" s="8">
        <v>0.51643568163999998</v>
      </c>
    </row>
    <row r="450" spans="3:16" x14ac:dyDescent="0.2">
      <c r="C450" s="70"/>
      <c r="D450" s="67"/>
      <c r="E450" s="4" t="s">
        <v>29</v>
      </c>
      <c r="F450" s="52" t="s">
        <v>624</v>
      </c>
      <c r="G450" s="7">
        <v>610</v>
      </c>
      <c r="H450" s="9">
        <v>24.918032786885</v>
      </c>
      <c r="I450" s="1">
        <v>71.803278688524998</v>
      </c>
      <c r="J450" s="1">
        <v>1.8032786885250001</v>
      </c>
      <c r="K450" s="1">
        <v>0.32786885245899999</v>
      </c>
      <c r="L450" s="1">
        <v>0.16393442623000001</v>
      </c>
      <c r="M450" s="3" t="s">
        <v>61</v>
      </c>
      <c r="N450" s="1">
        <v>0.98360655737699998</v>
      </c>
      <c r="O450" s="1">
        <v>1.778145695364</v>
      </c>
      <c r="P450" s="8">
        <v>0.49920587546700002</v>
      </c>
    </row>
    <row r="451" spans="3:16" x14ac:dyDescent="0.2">
      <c r="C451" s="70"/>
      <c r="D451" s="67"/>
      <c r="E451" s="4" t="s">
        <v>30</v>
      </c>
      <c r="F451" s="52" t="s">
        <v>624</v>
      </c>
      <c r="G451" s="7">
        <v>256</v>
      </c>
      <c r="H451" s="9">
        <v>31.25</v>
      </c>
      <c r="I451" s="1">
        <v>65.234375</v>
      </c>
      <c r="J451" s="1">
        <v>1.171875</v>
      </c>
      <c r="K451" s="3" t="s">
        <v>61</v>
      </c>
      <c r="L451" s="3" t="s">
        <v>61</v>
      </c>
      <c r="M451" s="3" t="s">
        <v>61</v>
      </c>
      <c r="N451" s="1">
        <v>2.34375</v>
      </c>
      <c r="O451" s="1">
        <v>1.6919999999999999</v>
      </c>
      <c r="P451" s="8">
        <v>0.48794298172400002</v>
      </c>
    </row>
    <row r="452" spans="3:16" x14ac:dyDescent="0.2">
      <c r="C452" s="70"/>
      <c r="D452" s="66" t="s">
        <v>21</v>
      </c>
      <c r="E452" s="5" t="s">
        <v>24</v>
      </c>
      <c r="F452" s="51" t="s">
        <v>624</v>
      </c>
      <c r="G452" s="6">
        <v>149</v>
      </c>
      <c r="H452" s="13">
        <v>33.557046979866001</v>
      </c>
      <c r="I452" s="2">
        <v>63.087248322148</v>
      </c>
      <c r="J452" s="2">
        <v>2.6845637583889999</v>
      </c>
      <c r="K452" s="2">
        <v>0.67114093959700005</v>
      </c>
      <c r="L452" s="14" t="s">
        <v>61</v>
      </c>
      <c r="M452" s="14" t="s">
        <v>61</v>
      </c>
      <c r="N452" s="14" t="s">
        <v>61</v>
      </c>
      <c r="O452" s="2">
        <v>1.704697986577</v>
      </c>
      <c r="P452" s="11">
        <v>0.55145208442299998</v>
      </c>
    </row>
    <row r="453" spans="3:16" x14ac:dyDescent="0.2">
      <c r="C453" s="70"/>
      <c r="D453" s="67"/>
      <c r="E453" s="4" t="s">
        <v>25</v>
      </c>
      <c r="F453" s="52" t="s">
        <v>624</v>
      </c>
      <c r="G453" s="7">
        <v>155</v>
      </c>
      <c r="H453" s="9">
        <v>25.161290322580999</v>
      </c>
      <c r="I453" s="1">
        <v>72.903225806451999</v>
      </c>
      <c r="J453" s="1">
        <v>1.2903225806450001</v>
      </c>
      <c r="K453" s="1">
        <v>0.64516129032299996</v>
      </c>
      <c r="L453" s="3" t="s">
        <v>61</v>
      </c>
      <c r="M453" s="3" t="s">
        <v>61</v>
      </c>
      <c r="N453" s="3" t="s">
        <v>61</v>
      </c>
      <c r="O453" s="1">
        <v>1.7741935483869999</v>
      </c>
      <c r="P453" s="8">
        <v>0.490803569785</v>
      </c>
    </row>
    <row r="454" spans="3:16" x14ac:dyDescent="0.2">
      <c r="C454" s="70"/>
      <c r="D454" s="67"/>
      <c r="E454" s="4" t="s">
        <v>26</v>
      </c>
      <c r="F454" s="52" t="s">
        <v>624</v>
      </c>
      <c r="G454" s="7">
        <v>175</v>
      </c>
      <c r="H454" s="9">
        <v>33.714285714286</v>
      </c>
      <c r="I454" s="1">
        <v>64.571428571428996</v>
      </c>
      <c r="J454" s="1">
        <v>1.714285714286</v>
      </c>
      <c r="K454" s="3" t="s">
        <v>61</v>
      </c>
      <c r="L454" s="3" t="s">
        <v>61</v>
      </c>
      <c r="M454" s="3" t="s">
        <v>61</v>
      </c>
      <c r="N454" s="3" t="s">
        <v>61</v>
      </c>
      <c r="O454" s="1">
        <v>1.68</v>
      </c>
      <c r="P454" s="8">
        <v>0.50332229568499998</v>
      </c>
    </row>
    <row r="455" spans="3:16" x14ac:dyDescent="0.2">
      <c r="C455" s="70"/>
      <c r="D455" s="67"/>
      <c r="E455" s="4" t="s">
        <v>27</v>
      </c>
      <c r="F455" s="52" t="s">
        <v>624</v>
      </c>
      <c r="G455" s="7">
        <v>133</v>
      </c>
      <c r="H455" s="9">
        <v>38.345864661653998</v>
      </c>
      <c r="I455" s="1">
        <v>60.150375939850001</v>
      </c>
      <c r="J455" s="1">
        <v>0.75187969924800002</v>
      </c>
      <c r="K455" s="3" t="s">
        <v>61</v>
      </c>
      <c r="L455" s="3" t="s">
        <v>61</v>
      </c>
      <c r="M455" s="3" t="s">
        <v>61</v>
      </c>
      <c r="N455" s="1">
        <v>0.75187969924800002</v>
      </c>
      <c r="O455" s="1">
        <v>1.6212121212120001</v>
      </c>
      <c r="P455" s="8">
        <v>0.50236544330900001</v>
      </c>
    </row>
    <row r="456" spans="3:16" x14ac:dyDescent="0.2">
      <c r="C456" s="70"/>
      <c r="D456" s="67"/>
      <c r="E456" s="4" t="s">
        <v>28</v>
      </c>
      <c r="F456" s="52" t="s">
        <v>624</v>
      </c>
      <c r="G456" s="7">
        <v>153</v>
      </c>
      <c r="H456" s="9">
        <v>61.437908496732</v>
      </c>
      <c r="I456" s="1">
        <v>35.947712418301002</v>
      </c>
      <c r="J456" s="1">
        <v>0.65359477124200005</v>
      </c>
      <c r="K456" s="3" t="s">
        <v>61</v>
      </c>
      <c r="L456" s="3" t="s">
        <v>61</v>
      </c>
      <c r="M456" s="1">
        <v>1.3071895424840001</v>
      </c>
      <c r="N456" s="1">
        <v>0.65359477124200005</v>
      </c>
      <c r="O456" s="1">
        <v>1.4802631578950001</v>
      </c>
      <c r="P456" s="8">
        <v>1.0096907580929999</v>
      </c>
    </row>
    <row r="457" spans="3:16" x14ac:dyDescent="0.2">
      <c r="C457" s="70"/>
      <c r="D457" s="67"/>
      <c r="E457" s="4" t="s">
        <v>29</v>
      </c>
      <c r="F457" s="52" t="s">
        <v>624</v>
      </c>
      <c r="G457" s="7">
        <v>616</v>
      </c>
      <c r="H457" s="9">
        <v>39.448051948051997</v>
      </c>
      <c r="I457" s="1">
        <v>58.603896103895998</v>
      </c>
      <c r="J457" s="1">
        <v>1.136363636364</v>
      </c>
      <c r="K457" s="1">
        <v>0.16233766233800001</v>
      </c>
      <c r="L457" s="3" t="s">
        <v>61</v>
      </c>
      <c r="M457" s="1">
        <v>0.32467532467499999</v>
      </c>
      <c r="N457" s="1">
        <v>0.32467532467499999</v>
      </c>
      <c r="O457" s="1">
        <v>1.6416938110749999</v>
      </c>
      <c r="P457" s="8">
        <v>0.66999627282999996</v>
      </c>
    </row>
    <row r="458" spans="3:16" x14ac:dyDescent="0.2">
      <c r="C458" s="70"/>
      <c r="D458" s="67"/>
      <c r="E458" s="4" t="s">
        <v>30</v>
      </c>
      <c r="F458" s="52" t="s">
        <v>624</v>
      </c>
      <c r="G458" s="7">
        <v>286</v>
      </c>
      <c r="H458" s="9">
        <v>50.699300699300998</v>
      </c>
      <c r="I458" s="1">
        <v>47.202797202797001</v>
      </c>
      <c r="J458" s="1">
        <v>0.69930069930100003</v>
      </c>
      <c r="K458" s="3" t="s">
        <v>61</v>
      </c>
      <c r="L458" s="3" t="s">
        <v>61</v>
      </c>
      <c r="M458" s="1">
        <v>0.69930069930100003</v>
      </c>
      <c r="N458" s="1">
        <v>0.69930069930100003</v>
      </c>
      <c r="O458" s="1">
        <v>1.545774647887</v>
      </c>
      <c r="P458" s="8">
        <v>0.81593002189300001</v>
      </c>
    </row>
    <row r="459" spans="3:16" x14ac:dyDescent="0.2">
      <c r="C459" s="66" t="s">
        <v>31</v>
      </c>
      <c r="D459" s="66" t="s">
        <v>23</v>
      </c>
      <c r="E459" s="5" t="s">
        <v>32</v>
      </c>
      <c r="F459" s="51" t="s">
        <v>624</v>
      </c>
      <c r="G459" s="6">
        <v>72</v>
      </c>
      <c r="H459" s="13">
        <v>81.944444444444002</v>
      </c>
      <c r="I459" s="2">
        <v>18.055555555556001</v>
      </c>
      <c r="J459" s="14" t="s">
        <v>61</v>
      </c>
      <c r="K459" s="14" t="s">
        <v>61</v>
      </c>
      <c r="L459" s="14" t="s">
        <v>61</v>
      </c>
      <c r="M459" s="14" t="s">
        <v>61</v>
      </c>
      <c r="N459" s="14" t="s">
        <v>61</v>
      </c>
      <c r="O459" s="2">
        <v>1.1805555555559999</v>
      </c>
      <c r="P459" s="11">
        <v>0.38734883971799999</v>
      </c>
    </row>
    <row r="460" spans="3:16" ht="26" x14ac:dyDescent="0.2">
      <c r="C460" s="70"/>
      <c r="D460" s="67"/>
      <c r="E460" s="4" t="s">
        <v>33</v>
      </c>
      <c r="F460" s="52" t="s">
        <v>624</v>
      </c>
      <c r="G460" s="7">
        <v>1007</v>
      </c>
      <c r="H460" s="9">
        <v>1.1916583912609999</v>
      </c>
      <c r="I460" s="1">
        <v>95.233366434955002</v>
      </c>
      <c r="J460" s="1">
        <v>2.2840119165839998</v>
      </c>
      <c r="K460" s="1">
        <v>1.1916583912609999</v>
      </c>
      <c r="L460" s="3" t="s">
        <v>61</v>
      </c>
      <c r="M460" s="3" t="s">
        <v>61</v>
      </c>
      <c r="N460" s="1">
        <v>9.9304865938000003E-2</v>
      </c>
      <c r="O460" s="1">
        <v>2.0347912524849998</v>
      </c>
      <c r="P460" s="8">
        <v>0.28526378848</v>
      </c>
    </row>
    <row r="461" spans="3:16" ht="39" x14ac:dyDescent="0.2">
      <c r="C461" s="70"/>
      <c r="D461" s="67"/>
      <c r="E461" s="4" t="s">
        <v>34</v>
      </c>
      <c r="F461" s="52" t="s">
        <v>625</v>
      </c>
      <c r="G461" s="7">
        <v>15</v>
      </c>
      <c r="H461" s="9">
        <v>86.666666666666998</v>
      </c>
      <c r="I461" s="1">
        <v>6.666666666667</v>
      </c>
      <c r="J461" s="1">
        <v>6.666666666667</v>
      </c>
      <c r="K461" s="3" t="s">
        <v>61</v>
      </c>
      <c r="L461" s="3" t="s">
        <v>61</v>
      </c>
      <c r="M461" s="3" t="s">
        <v>61</v>
      </c>
      <c r="N461" s="3" t="s">
        <v>61</v>
      </c>
      <c r="O461" s="1">
        <v>1.2</v>
      </c>
      <c r="P461" s="8">
        <v>0.56061191058100002</v>
      </c>
    </row>
    <row r="462" spans="3:16" ht="39" x14ac:dyDescent="0.2">
      <c r="C462" s="70"/>
      <c r="D462" s="67"/>
      <c r="E462" s="4" t="s">
        <v>35</v>
      </c>
      <c r="F462" s="52" t="s">
        <v>624</v>
      </c>
      <c r="G462" s="7">
        <v>197</v>
      </c>
      <c r="H462" s="9">
        <v>91.370558375634999</v>
      </c>
      <c r="I462" s="1">
        <v>5.5837563451780001</v>
      </c>
      <c r="J462" s="1">
        <v>1.522842639594</v>
      </c>
      <c r="K462" s="3" t="s">
        <v>61</v>
      </c>
      <c r="L462" s="1">
        <v>0.50761421319800004</v>
      </c>
      <c r="M462" s="3" t="s">
        <v>61</v>
      </c>
      <c r="N462" s="1">
        <v>1.0152284263960001</v>
      </c>
      <c r="O462" s="1">
        <v>1.107692307692</v>
      </c>
      <c r="P462" s="8">
        <v>0.43517067121399999</v>
      </c>
    </row>
    <row r="463" spans="3:16" ht="26" x14ac:dyDescent="0.2">
      <c r="C463" s="70"/>
      <c r="D463" s="67"/>
      <c r="E463" s="4" t="s">
        <v>36</v>
      </c>
      <c r="F463" s="52" t="s">
        <v>624</v>
      </c>
      <c r="G463" s="7">
        <v>205</v>
      </c>
      <c r="H463" s="9">
        <v>94.146341463414998</v>
      </c>
      <c r="I463" s="1">
        <v>2.4390243902440001</v>
      </c>
      <c r="J463" s="1">
        <v>1.951219512195</v>
      </c>
      <c r="K463" s="1">
        <v>0.48780487804900002</v>
      </c>
      <c r="L463" s="3" t="s">
        <v>61</v>
      </c>
      <c r="M463" s="1">
        <v>0.97560975609800005</v>
      </c>
      <c r="N463" s="3" t="s">
        <v>61</v>
      </c>
      <c r="O463" s="1">
        <v>1.156097560976</v>
      </c>
      <c r="P463" s="8">
        <v>0.87168103889699999</v>
      </c>
    </row>
    <row r="464" spans="3:16" x14ac:dyDescent="0.2">
      <c r="C464" s="70"/>
      <c r="D464" s="67"/>
      <c r="E464" s="4" t="s">
        <v>37</v>
      </c>
      <c r="F464" s="52" t="s">
        <v>625</v>
      </c>
      <c r="G464" s="7">
        <v>32</v>
      </c>
      <c r="H464" s="9">
        <v>46.875</v>
      </c>
      <c r="I464" s="1">
        <v>37.5</v>
      </c>
      <c r="J464" s="3" t="s">
        <v>61</v>
      </c>
      <c r="K464" s="3" t="s">
        <v>61</v>
      </c>
      <c r="L464" s="3" t="s">
        <v>61</v>
      </c>
      <c r="M464" s="3" t="s">
        <v>61</v>
      </c>
      <c r="N464" s="1">
        <v>15.625</v>
      </c>
      <c r="O464" s="1">
        <v>1.4444444444440001</v>
      </c>
      <c r="P464" s="8">
        <v>0.50636968354199996</v>
      </c>
    </row>
    <row r="465" spans="3:16" x14ac:dyDescent="0.2">
      <c r="C465" s="70"/>
      <c r="D465" s="66" t="s">
        <v>20</v>
      </c>
      <c r="E465" s="5" t="s">
        <v>32</v>
      </c>
      <c r="F465" s="51" t="s">
        <v>625</v>
      </c>
      <c r="G465" s="6">
        <v>38</v>
      </c>
      <c r="H465" s="13">
        <v>81.578947368420998</v>
      </c>
      <c r="I465" s="2">
        <v>18.421052631578998</v>
      </c>
      <c r="J465" s="14" t="s">
        <v>61</v>
      </c>
      <c r="K465" s="14" t="s">
        <v>61</v>
      </c>
      <c r="L465" s="14" t="s">
        <v>61</v>
      </c>
      <c r="M465" s="14" t="s">
        <v>61</v>
      </c>
      <c r="N465" s="14" t="s">
        <v>61</v>
      </c>
      <c r="O465" s="2">
        <v>1.1842105263160001</v>
      </c>
      <c r="P465" s="11">
        <v>0.39285945206299999</v>
      </c>
    </row>
    <row r="466" spans="3:16" ht="26" x14ac:dyDescent="0.2">
      <c r="C466" s="70"/>
      <c r="D466" s="67"/>
      <c r="E466" s="4" t="s">
        <v>33</v>
      </c>
      <c r="F466" s="52" t="s">
        <v>624</v>
      </c>
      <c r="G466" s="7">
        <v>566</v>
      </c>
      <c r="H466" s="9">
        <v>1.766784452297</v>
      </c>
      <c r="I466" s="1">
        <v>92.932862190812997</v>
      </c>
      <c r="J466" s="1">
        <v>3.1802120141339998</v>
      </c>
      <c r="K466" s="1">
        <v>1.9434628975270001</v>
      </c>
      <c r="L466" s="3" t="s">
        <v>61</v>
      </c>
      <c r="M466" s="3" t="s">
        <v>61</v>
      </c>
      <c r="N466" s="1">
        <v>0.17667844523000001</v>
      </c>
      <c r="O466" s="1">
        <v>2.0530973451330001</v>
      </c>
      <c r="P466" s="8">
        <v>0.35332031869000002</v>
      </c>
    </row>
    <row r="467" spans="3:16" ht="39" x14ac:dyDescent="0.2">
      <c r="C467" s="70"/>
      <c r="D467" s="67"/>
      <c r="E467" s="4" t="s">
        <v>34</v>
      </c>
      <c r="F467" s="52" t="s">
        <v>625</v>
      </c>
      <c r="G467" s="7">
        <v>7</v>
      </c>
      <c r="H467" s="9">
        <v>85.714285714286007</v>
      </c>
      <c r="I467" s="3" t="s">
        <v>61</v>
      </c>
      <c r="J467" s="1">
        <v>14.285714285714</v>
      </c>
      <c r="K467" s="3" t="s">
        <v>61</v>
      </c>
      <c r="L467" s="3" t="s">
        <v>61</v>
      </c>
      <c r="M467" s="3" t="s">
        <v>61</v>
      </c>
      <c r="N467" s="3" t="s">
        <v>61</v>
      </c>
      <c r="O467" s="1">
        <v>1.285714285714</v>
      </c>
      <c r="P467" s="8">
        <v>0.75592894601799998</v>
      </c>
    </row>
    <row r="468" spans="3:16" ht="39" x14ac:dyDescent="0.2">
      <c r="C468" s="70"/>
      <c r="D468" s="67"/>
      <c r="E468" s="4" t="s">
        <v>35</v>
      </c>
      <c r="F468" s="52" t="s">
        <v>624</v>
      </c>
      <c r="G468" s="7">
        <v>78</v>
      </c>
      <c r="H468" s="9">
        <v>88.461538461537998</v>
      </c>
      <c r="I468" s="1">
        <v>7.6923076923079998</v>
      </c>
      <c r="J468" s="1">
        <v>1.2820512820509999</v>
      </c>
      <c r="K468" s="3" t="s">
        <v>61</v>
      </c>
      <c r="L468" s="1">
        <v>1.2820512820509999</v>
      </c>
      <c r="M468" s="3" t="s">
        <v>61</v>
      </c>
      <c r="N468" s="1">
        <v>1.2820512820509999</v>
      </c>
      <c r="O468" s="1">
        <v>1.155844155844</v>
      </c>
      <c r="P468" s="8">
        <v>0.56346986714699998</v>
      </c>
    </row>
    <row r="469" spans="3:16" ht="26" x14ac:dyDescent="0.2">
      <c r="C469" s="70"/>
      <c r="D469" s="67"/>
      <c r="E469" s="4" t="s">
        <v>36</v>
      </c>
      <c r="F469" s="52" t="s">
        <v>624</v>
      </c>
      <c r="G469" s="7">
        <v>58</v>
      </c>
      <c r="H469" s="9">
        <v>98.275862068966006</v>
      </c>
      <c r="I469" s="1">
        <v>1.7241379310339999</v>
      </c>
      <c r="J469" s="3" t="s">
        <v>61</v>
      </c>
      <c r="K469" s="3" t="s">
        <v>61</v>
      </c>
      <c r="L469" s="3" t="s">
        <v>61</v>
      </c>
      <c r="M469" s="3" t="s">
        <v>61</v>
      </c>
      <c r="N469" s="3" t="s">
        <v>61</v>
      </c>
      <c r="O469" s="1">
        <v>1.0172413793099999</v>
      </c>
      <c r="P469" s="8">
        <v>0.13130643285999999</v>
      </c>
    </row>
    <row r="470" spans="3:16" x14ac:dyDescent="0.2">
      <c r="C470" s="70"/>
      <c r="D470" s="67"/>
      <c r="E470" s="4" t="s">
        <v>37</v>
      </c>
      <c r="F470" s="52" t="s">
        <v>625</v>
      </c>
      <c r="G470" s="7">
        <v>16</v>
      </c>
      <c r="H470" s="9">
        <v>37.5</v>
      </c>
      <c r="I470" s="1">
        <v>37.5</v>
      </c>
      <c r="J470" s="3" t="s">
        <v>61</v>
      </c>
      <c r="K470" s="3" t="s">
        <v>61</v>
      </c>
      <c r="L470" s="3" t="s">
        <v>61</v>
      </c>
      <c r="M470" s="3" t="s">
        <v>61</v>
      </c>
      <c r="N470" s="1">
        <v>25</v>
      </c>
      <c r="O470" s="1">
        <v>1.5</v>
      </c>
      <c r="P470" s="8">
        <v>0.52223296786700002</v>
      </c>
    </row>
    <row r="471" spans="3:16" x14ac:dyDescent="0.2">
      <c r="C471" s="70"/>
      <c r="D471" s="66" t="s">
        <v>21</v>
      </c>
      <c r="E471" s="5" t="s">
        <v>32</v>
      </c>
      <c r="F471" s="51" t="s">
        <v>625</v>
      </c>
      <c r="G471" s="6">
        <v>34</v>
      </c>
      <c r="H471" s="13">
        <v>82.352941176471006</v>
      </c>
      <c r="I471" s="2">
        <v>17.647058823529001</v>
      </c>
      <c r="J471" s="14" t="s">
        <v>61</v>
      </c>
      <c r="K471" s="14" t="s">
        <v>61</v>
      </c>
      <c r="L471" s="14" t="s">
        <v>61</v>
      </c>
      <c r="M471" s="14" t="s">
        <v>61</v>
      </c>
      <c r="N471" s="14" t="s">
        <v>61</v>
      </c>
      <c r="O471" s="2">
        <v>1.1764705882349999</v>
      </c>
      <c r="P471" s="11">
        <v>0.386952994976</v>
      </c>
    </row>
    <row r="472" spans="3:16" ht="26" x14ac:dyDescent="0.2">
      <c r="C472" s="70"/>
      <c r="D472" s="67"/>
      <c r="E472" s="4" t="s">
        <v>33</v>
      </c>
      <c r="F472" s="52" t="s">
        <v>624</v>
      </c>
      <c r="G472" s="7">
        <v>441</v>
      </c>
      <c r="H472" s="9">
        <v>0.45351473922899999</v>
      </c>
      <c r="I472" s="1">
        <v>98.185941043084</v>
      </c>
      <c r="J472" s="1">
        <v>1.133786848073</v>
      </c>
      <c r="K472" s="1">
        <v>0.22675736961500001</v>
      </c>
      <c r="L472" s="3" t="s">
        <v>61</v>
      </c>
      <c r="M472" s="3" t="s">
        <v>61</v>
      </c>
      <c r="N472" s="3" t="s">
        <v>61</v>
      </c>
      <c r="O472" s="1">
        <v>2.0113378684810002</v>
      </c>
      <c r="P472" s="8">
        <v>0.15770593072399999</v>
      </c>
    </row>
    <row r="473" spans="3:16" ht="39" x14ac:dyDescent="0.2">
      <c r="C473" s="70"/>
      <c r="D473" s="67"/>
      <c r="E473" s="4" t="s">
        <v>34</v>
      </c>
      <c r="F473" s="52" t="s">
        <v>625</v>
      </c>
      <c r="G473" s="7">
        <v>8</v>
      </c>
      <c r="H473" s="9">
        <v>87.5</v>
      </c>
      <c r="I473" s="1">
        <v>12.5</v>
      </c>
      <c r="J473" s="3" t="s">
        <v>61</v>
      </c>
      <c r="K473" s="3" t="s">
        <v>61</v>
      </c>
      <c r="L473" s="3" t="s">
        <v>61</v>
      </c>
      <c r="M473" s="3" t="s">
        <v>61</v>
      </c>
      <c r="N473" s="3" t="s">
        <v>61</v>
      </c>
      <c r="O473" s="1">
        <v>1.125</v>
      </c>
      <c r="P473" s="8">
        <v>0.35355339059300001</v>
      </c>
    </row>
    <row r="474" spans="3:16" ht="39" x14ac:dyDescent="0.2">
      <c r="C474" s="70"/>
      <c r="D474" s="67"/>
      <c r="E474" s="4" t="s">
        <v>35</v>
      </c>
      <c r="F474" s="52" t="s">
        <v>624</v>
      </c>
      <c r="G474" s="7">
        <v>119</v>
      </c>
      <c r="H474" s="9">
        <v>93.277310924369999</v>
      </c>
      <c r="I474" s="1">
        <v>4.2016806722690001</v>
      </c>
      <c r="J474" s="1">
        <v>1.680672268908</v>
      </c>
      <c r="K474" s="3" t="s">
        <v>61</v>
      </c>
      <c r="L474" s="3" t="s">
        <v>61</v>
      </c>
      <c r="M474" s="3" t="s">
        <v>61</v>
      </c>
      <c r="N474" s="1">
        <v>0.84033613445400002</v>
      </c>
      <c r="O474" s="1">
        <v>1.0762711864409999</v>
      </c>
      <c r="P474" s="8">
        <v>0.32441346576500002</v>
      </c>
    </row>
    <row r="475" spans="3:16" ht="26" x14ac:dyDescent="0.2">
      <c r="C475" s="70"/>
      <c r="D475" s="67"/>
      <c r="E475" s="4" t="s">
        <v>36</v>
      </c>
      <c r="F475" s="52" t="s">
        <v>624</v>
      </c>
      <c r="G475" s="7">
        <v>147</v>
      </c>
      <c r="H475" s="9">
        <v>92.517006802720999</v>
      </c>
      <c r="I475" s="1">
        <v>2.7210884353739999</v>
      </c>
      <c r="J475" s="1">
        <v>2.7210884353739999</v>
      </c>
      <c r="K475" s="1">
        <v>0.68027210884400002</v>
      </c>
      <c r="L475" s="3" t="s">
        <v>61</v>
      </c>
      <c r="M475" s="1">
        <v>1.360544217687</v>
      </c>
      <c r="N475" s="3" t="s">
        <v>61</v>
      </c>
      <c r="O475" s="1">
        <v>1.2108843537409999</v>
      </c>
      <c r="P475" s="8">
        <v>1.0218924997550001</v>
      </c>
    </row>
    <row r="476" spans="3:16" x14ac:dyDescent="0.2">
      <c r="C476" s="70"/>
      <c r="D476" s="67"/>
      <c r="E476" s="4" t="s">
        <v>37</v>
      </c>
      <c r="F476" s="52" t="s">
        <v>625</v>
      </c>
      <c r="G476" s="7">
        <v>16</v>
      </c>
      <c r="H476" s="9">
        <v>56.25</v>
      </c>
      <c r="I476" s="1">
        <v>37.5</v>
      </c>
      <c r="J476" s="3" t="s">
        <v>61</v>
      </c>
      <c r="K476" s="3" t="s">
        <v>61</v>
      </c>
      <c r="L476" s="3" t="s">
        <v>61</v>
      </c>
      <c r="M476" s="3" t="s">
        <v>61</v>
      </c>
      <c r="N476" s="1">
        <v>6.25</v>
      </c>
      <c r="O476" s="1">
        <v>1.4</v>
      </c>
      <c r="P476" s="8">
        <v>0.50709255283700005</v>
      </c>
    </row>
    <row r="477" spans="3:16" x14ac:dyDescent="0.2">
      <c r="C477" s="66" t="s">
        <v>38</v>
      </c>
      <c r="D477" s="66" t="s">
        <v>23</v>
      </c>
      <c r="E477" s="5" t="s">
        <v>39</v>
      </c>
      <c r="F477" s="51" t="s">
        <v>624</v>
      </c>
      <c r="G477" s="6">
        <v>458</v>
      </c>
      <c r="H477" s="13">
        <v>100</v>
      </c>
      <c r="I477" s="14" t="s">
        <v>61</v>
      </c>
      <c r="J477" s="14" t="s">
        <v>61</v>
      </c>
      <c r="K477" s="14" t="s">
        <v>61</v>
      </c>
      <c r="L477" s="14" t="s">
        <v>61</v>
      </c>
      <c r="M477" s="14" t="s">
        <v>61</v>
      </c>
      <c r="N477" s="14" t="s">
        <v>61</v>
      </c>
      <c r="O477" s="2">
        <v>1</v>
      </c>
      <c r="P477" s="11">
        <v>0</v>
      </c>
    </row>
    <row r="478" spans="3:16" x14ac:dyDescent="0.2">
      <c r="C478" s="70"/>
      <c r="D478" s="67"/>
      <c r="E478" s="4" t="s">
        <v>40</v>
      </c>
      <c r="F478" s="52" t="s">
        <v>624</v>
      </c>
      <c r="G478" s="7">
        <v>973</v>
      </c>
      <c r="H478" s="17" t="s">
        <v>61</v>
      </c>
      <c r="I478" s="1">
        <v>100</v>
      </c>
      <c r="J478" s="3" t="s">
        <v>61</v>
      </c>
      <c r="K478" s="3" t="s">
        <v>61</v>
      </c>
      <c r="L478" s="3" t="s">
        <v>61</v>
      </c>
      <c r="M478" s="3" t="s">
        <v>61</v>
      </c>
      <c r="N478" s="3" t="s">
        <v>61</v>
      </c>
      <c r="O478" s="1">
        <v>2</v>
      </c>
      <c r="P478" s="8">
        <v>0</v>
      </c>
    </row>
    <row r="479" spans="3:16" x14ac:dyDescent="0.2">
      <c r="C479" s="70"/>
      <c r="D479" s="67"/>
      <c r="E479" s="4" t="s">
        <v>41</v>
      </c>
      <c r="F479" s="52" t="s">
        <v>624</v>
      </c>
      <c r="G479" s="7">
        <v>0</v>
      </c>
      <c r="H479" s="17" t="s">
        <v>61</v>
      </c>
      <c r="I479" s="3" t="s">
        <v>61</v>
      </c>
      <c r="J479" s="3" t="s">
        <v>61</v>
      </c>
      <c r="K479" s="3" t="s">
        <v>61</v>
      </c>
      <c r="L479" s="3" t="s">
        <v>61</v>
      </c>
      <c r="M479" s="3" t="s">
        <v>61</v>
      </c>
      <c r="N479" s="3" t="s">
        <v>61</v>
      </c>
      <c r="O479" s="3" t="s">
        <v>61</v>
      </c>
      <c r="P479" s="18" t="s">
        <v>61</v>
      </c>
    </row>
    <row r="480" spans="3:16" x14ac:dyDescent="0.2">
      <c r="C480" s="70"/>
      <c r="D480" s="67"/>
      <c r="E480" s="4" t="s">
        <v>42</v>
      </c>
      <c r="F480" s="52" t="s">
        <v>625</v>
      </c>
      <c r="G480" s="7">
        <v>34</v>
      </c>
      <c r="H480" s="17" t="s">
        <v>61</v>
      </c>
      <c r="I480" s="1">
        <v>38.235294117647001</v>
      </c>
      <c r="J480" s="1">
        <v>35.294117647058997</v>
      </c>
      <c r="K480" s="1">
        <v>23.529411764706001</v>
      </c>
      <c r="L480" s="3" t="s">
        <v>61</v>
      </c>
      <c r="M480" s="3" t="s">
        <v>61</v>
      </c>
      <c r="N480" s="1">
        <v>2.9411764705880001</v>
      </c>
      <c r="O480" s="1">
        <v>2.8484848484850001</v>
      </c>
      <c r="P480" s="8">
        <v>0.79534631298299996</v>
      </c>
    </row>
    <row r="481" spans="3:16" x14ac:dyDescent="0.2">
      <c r="C481" s="70"/>
      <c r="D481" s="67"/>
      <c r="E481" s="4" t="s">
        <v>43</v>
      </c>
      <c r="F481" s="52" t="s">
        <v>625</v>
      </c>
      <c r="G481" s="7">
        <v>10</v>
      </c>
      <c r="H481" s="17" t="s">
        <v>61</v>
      </c>
      <c r="I481" s="3" t="s">
        <v>61</v>
      </c>
      <c r="J481" s="1">
        <v>70</v>
      </c>
      <c r="K481" s="1">
        <v>20</v>
      </c>
      <c r="L481" s="1">
        <v>10</v>
      </c>
      <c r="M481" s="3" t="s">
        <v>61</v>
      </c>
      <c r="N481" s="3" t="s">
        <v>61</v>
      </c>
      <c r="O481" s="1">
        <v>3.4</v>
      </c>
      <c r="P481" s="8">
        <v>0.69920589877999995</v>
      </c>
    </row>
    <row r="482" spans="3:16" x14ac:dyDescent="0.2">
      <c r="C482" s="70"/>
      <c r="D482" s="67"/>
      <c r="E482" s="4" t="s">
        <v>44</v>
      </c>
      <c r="F482" s="52" t="s">
        <v>625</v>
      </c>
      <c r="G482" s="7">
        <v>31</v>
      </c>
      <c r="H482" s="9">
        <v>35.483870967742</v>
      </c>
      <c r="I482" s="1">
        <v>12.903225806451999</v>
      </c>
      <c r="J482" s="1">
        <v>35.483870967742</v>
      </c>
      <c r="K482" s="1">
        <v>6.4516129032259997</v>
      </c>
      <c r="L482" s="3" t="s">
        <v>61</v>
      </c>
      <c r="M482" s="1">
        <v>6.4516129032259997</v>
      </c>
      <c r="N482" s="1">
        <v>3.2258064516129998</v>
      </c>
      <c r="O482" s="1">
        <v>2.6</v>
      </c>
      <c r="P482" s="8">
        <v>2.0273985369399998</v>
      </c>
    </row>
    <row r="483" spans="3:16" x14ac:dyDescent="0.2">
      <c r="C483" s="70"/>
      <c r="D483" s="67"/>
      <c r="E483" s="4" t="s">
        <v>37</v>
      </c>
      <c r="F483" s="52" t="s">
        <v>625</v>
      </c>
      <c r="G483" s="7">
        <v>22</v>
      </c>
      <c r="H483" s="9">
        <v>13.636363636364001</v>
      </c>
      <c r="I483" s="1">
        <v>50</v>
      </c>
      <c r="J483" s="1">
        <v>4.5454545454549997</v>
      </c>
      <c r="K483" s="1">
        <v>4.5454545454549997</v>
      </c>
      <c r="L483" s="3" t="s">
        <v>61</v>
      </c>
      <c r="M483" s="3" t="s">
        <v>61</v>
      </c>
      <c r="N483" s="1">
        <v>27.272727272727</v>
      </c>
      <c r="O483" s="1">
        <v>2</v>
      </c>
      <c r="P483" s="8">
        <v>0.73029674334000005</v>
      </c>
    </row>
    <row r="484" spans="3:16" x14ac:dyDescent="0.2">
      <c r="C484" s="70"/>
      <c r="D484" s="66" t="s">
        <v>20</v>
      </c>
      <c r="E484" s="5" t="s">
        <v>39</v>
      </c>
      <c r="F484" s="51" t="s">
        <v>624</v>
      </c>
      <c r="G484" s="6">
        <v>175</v>
      </c>
      <c r="H484" s="13">
        <v>100</v>
      </c>
      <c r="I484" s="14" t="s">
        <v>61</v>
      </c>
      <c r="J484" s="14" t="s">
        <v>61</v>
      </c>
      <c r="K484" s="14" t="s">
        <v>61</v>
      </c>
      <c r="L484" s="14" t="s">
        <v>61</v>
      </c>
      <c r="M484" s="14" t="s">
        <v>61</v>
      </c>
      <c r="N484" s="14" t="s">
        <v>61</v>
      </c>
      <c r="O484" s="2">
        <v>1</v>
      </c>
      <c r="P484" s="11">
        <v>0</v>
      </c>
    </row>
    <row r="485" spans="3:16" x14ac:dyDescent="0.2">
      <c r="C485" s="70"/>
      <c r="D485" s="67"/>
      <c r="E485" s="4" t="s">
        <v>40</v>
      </c>
      <c r="F485" s="52" t="s">
        <v>624</v>
      </c>
      <c r="G485" s="7">
        <v>538</v>
      </c>
      <c r="H485" s="17" t="s">
        <v>61</v>
      </c>
      <c r="I485" s="1">
        <v>100</v>
      </c>
      <c r="J485" s="3" t="s">
        <v>61</v>
      </c>
      <c r="K485" s="3" t="s">
        <v>61</v>
      </c>
      <c r="L485" s="3" t="s">
        <v>61</v>
      </c>
      <c r="M485" s="3" t="s">
        <v>61</v>
      </c>
      <c r="N485" s="3" t="s">
        <v>61</v>
      </c>
      <c r="O485" s="1">
        <v>2</v>
      </c>
      <c r="P485" s="8">
        <v>0</v>
      </c>
    </row>
    <row r="486" spans="3:16" x14ac:dyDescent="0.2">
      <c r="C486" s="70"/>
      <c r="D486" s="67"/>
      <c r="E486" s="4" t="s">
        <v>41</v>
      </c>
      <c r="F486" s="52" t="s">
        <v>624</v>
      </c>
      <c r="G486" s="7">
        <v>0</v>
      </c>
      <c r="H486" s="17" t="s">
        <v>61</v>
      </c>
      <c r="I486" s="3" t="s">
        <v>61</v>
      </c>
      <c r="J486" s="3" t="s">
        <v>61</v>
      </c>
      <c r="K486" s="3" t="s">
        <v>61</v>
      </c>
      <c r="L486" s="3" t="s">
        <v>61</v>
      </c>
      <c r="M486" s="3" t="s">
        <v>61</v>
      </c>
      <c r="N486" s="3" t="s">
        <v>61</v>
      </c>
      <c r="O486" s="3" t="s">
        <v>61</v>
      </c>
      <c r="P486" s="18" t="s">
        <v>61</v>
      </c>
    </row>
    <row r="487" spans="3:16" x14ac:dyDescent="0.2">
      <c r="C487" s="70"/>
      <c r="D487" s="67"/>
      <c r="E487" s="4" t="s">
        <v>42</v>
      </c>
      <c r="F487" s="52" t="s">
        <v>625</v>
      </c>
      <c r="G487" s="7">
        <v>20</v>
      </c>
      <c r="H487" s="17" t="s">
        <v>61</v>
      </c>
      <c r="I487" s="1">
        <v>15</v>
      </c>
      <c r="J487" s="1">
        <v>50</v>
      </c>
      <c r="K487" s="1">
        <v>30</v>
      </c>
      <c r="L487" s="3" t="s">
        <v>61</v>
      </c>
      <c r="M487" s="3" t="s">
        <v>61</v>
      </c>
      <c r="N487" s="1">
        <v>5</v>
      </c>
      <c r="O487" s="1">
        <v>3.1578947368420001</v>
      </c>
      <c r="P487" s="8">
        <v>0.68824720161200004</v>
      </c>
    </row>
    <row r="488" spans="3:16" x14ac:dyDescent="0.2">
      <c r="C488" s="70"/>
      <c r="D488" s="67"/>
      <c r="E488" s="4" t="s">
        <v>43</v>
      </c>
      <c r="F488" s="52" t="s">
        <v>625</v>
      </c>
      <c r="G488" s="7">
        <v>5</v>
      </c>
      <c r="H488" s="17" t="s">
        <v>61</v>
      </c>
      <c r="I488" s="3" t="s">
        <v>61</v>
      </c>
      <c r="J488" s="1">
        <v>40</v>
      </c>
      <c r="K488" s="1">
        <v>40</v>
      </c>
      <c r="L488" s="1">
        <v>20</v>
      </c>
      <c r="M488" s="3" t="s">
        <v>61</v>
      </c>
      <c r="N488" s="3" t="s">
        <v>61</v>
      </c>
      <c r="O488" s="1">
        <v>3.8</v>
      </c>
      <c r="P488" s="8">
        <v>0.83666002653399996</v>
      </c>
    </row>
    <row r="489" spans="3:16" x14ac:dyDescent="0.2">
      <c r="C489" s="70"/>
      <c r="D489" s="67"/>
      <c r="E489" s="4" t="s">
        <v>44</v>
      </c>
      <c r="F489" s="52" t="s">
        <v>625</v>
      </c>
      <c r="G489" s="7">
        <v>14</v>
      </c>
      <c r="H489" s="9">
        <v>28.571428571428999</v>
      </c>
      <c r="I489" s="1">
        <v>7.1428571428570002</v>
      </c>
      <c r="J489" s="1">
        <v>50</v>
      </c>
      <c r="K489" s="1">
        <v>14.285714285714</v>
      </c>
      <c r="L489" s="3" t="s">
        <v>61</v>
      </c>
      <c r="M489" s="3" t="s">
        <v>61</v>
      </c>
      <c r="N489" s="3" t="s">
        <v>61</v>
      </c>
      <c r="O489" s="1">
        <v>2.5</v>
      </c>
      <c r="P489" s="8">
        <v>1.091928428198</v>
      </c>
    </row>
    <row r="490" spans="3:16" x14ac:dyDescent="0.2">
      <c r="C490" s="70"/>
      <c r="D490" s="67"/>
      <c r="E490" s="4" t="s">
        <v>37</v>
      </c>
      <c r="F490" s="52" t="s">
        <v>625</v>
      </c>
      <c r="G490" s="7">
        <v>11</v>
      </c>
      <c r="H490" s="17" t="s">
        <v>61</v>
      </c>
      <c r="I490" s="1">
        <v>36.363636363635997</v>
      </c>
      <c r="J490" s="1">
        <v>9.0909090909089993</v>
      </c>
      <c r="K490" s="1">
        <v>9.0909090909089993</v>
      </c>
      <c r="L490" s="3" t="s">
        <v>61</v>
      </c>
      <c r="M490" s="3" t="s">
        <v>61</v>
      </c>
      <c r="N490" s="1">
        <v>45.454545454544999</v>
      </c>
      <c r="O490" s="1">
        <v>2.5</v>
      </c>
      <c r="P490" s="8">
        <v>0.83666002653399996</v>
      </c>
    </row>
    <row r="491" spans="3:16" x14ac:dyDescent="0.2">
      <c r="C491" s="70"/>
      <c r="D491" s="66" t="s">
        <v>21</v>
      </c>
      <c r="E491" s="5" t="s">
        <v>39</v>
      </c>
      <c r="F491" s="51" t="s">
        <v>624</v>
      </c>
      <c r="G491" s="6">
        <v>283</v>
      </c>
      <c r="H491" s="13">
        <v>100</v>
      </c>
      <c r="I491" s="14" t="s">
        <v>61</v>
      </c>
      <c r="J491" s="14" t="s">
        <v>61</v>
      </c>
      <c r="K491" s="14" t="s">
        <v>61</v>
      </c>
      <c r="L491" s="14" t="s">
        <v>61</v>
      </c>
      <c r="M491" s="14" t="s">
        <v>61</v>
      </c>
      <c r="N491" s="14" t="s">
        <v>61</v>
      </c>
      <c r="O491" s="2">
        <v>1</v>
      </c>
      <c r="P491" s="11">
        <v>0</v>
      </c>
    </row>
    <row r="492" spans="3:16" x14ac:dyDescent="0.2">
      <c r="C492" s="70"/>
      <c r="D492" s="67"/>
      <c r="E492" s="4" t="s">
        <v>40</v>
      </c>
      <c r="F492" s="52" t="s">
        <v>624</v>
      </c>
      <c r="G492" s="7">
        <v>435</v>
      </c>
      <c r="H492" s="17" t="s">
        <v>61</v>
      </c>
      <c r="I492" s="1">
        <v>100</v>
      </c>
      <c r="J492" s="3" t="s">
        <v>61</v>
      </c>
      <c r="K492" s="3" t="s">
        <v>61</v>
      </c>
      <c r="L492" s="3" t="s">
        <v>61</v>
      </c>
      <c r="M492" s="3" t="s">
        <v>61</v>
      </c>
      <c r="N492" s="3" t="s">
        <v>61</v>
      </c>
      <c r="O492" s="1">
        <v>2</v>
      </c>
      <c r="P492" s="8">
        <v>0</v>
      </c>
    </row>
    <row r="493" spans="3:16" x14ac:dyDescent="0.2">
      <c r="C493" s="70"/>
      <c r="D493" s="67"/>
      <c r="E493" s="4" t="s">
        <v>41</v>
      </c>
      <c r="F493" s="52" t="s">
        <v>624</v>
      </c>
      <c r="G493" s="7">
        <v>0</v>
      </c>
      <c r="H493" s="17" t="s">
        <v>61</v>
      </c>
      <c r="I493" s="3" t="s">
        <v>61</v>
      </c>
      <c r="J493" s="3" t="s">
        <v>61</v>
      </c>
      <c r="K493" s="3" t="s">
        <v>61</v>
      </c>
      <c r="L493" s="3" t="s">
        <v>61</v>
      </c>
      <c r="M493" s="3" t="s">
        <v>61</v>
      </c>
      <c r="N493" s="3" t="s">
        <v>61</v>
      </c>
      <c r="O493" s="3" t="s">
        <v>61</v>
      </c>
      <c r="P493" s="18" t="s">
        <v>61</v>
      </c>
    </row>
    <row r="494" spans="3:16" x14ac:dyDescent="0.2">
      <c r="C494" s="70"/>
      <c r="D494" s="67"/>
      <c r="E494" s="4" t="s">
        <v>42</v>
      </c>
      <c r="F494" s="52" t="s">
        <v>625</v>
      </c>
      <c r="G494" s="7">
        <v>14</v>
      </c>
      <c r="H494" s="17" t="s">
        <v>61</v>
      </c>
      <c r="I494" s="1">
        <v>71.428571428571004</v>
      </c>
      <c r="J494" s="1">
        <v>14.285714285714</v>
      </c>
      <c r="K494" s="1">
        <v>14.285714285714</v>
      </c>
      <c r="L494" s="3" t="s">
        <v>61</v>
      </c>
      <c r="M494" s="3" t="s">
        <v>61</v>
      </c>
      <c r="N494" s="3" t="s">
        <v>61</v>
      </c>
      <c r="O494" s="1">
        <v>2.4285714285709998</v>
      </c>
      <c r="P494" s="8">
        <v>0.75592894601799998</v>
      </c>
    </row>
    <row r="495" spans="3:16" x14ac:dyDescent="0.2">
      <c r="C495" s="70"/>
      <c r="D495" s="67"/>
      <c r="E495" s="4" t="s">
        <v>43</v>
      </c>
      <c r="F495" s="52" t="s">
        <v>625</v>
      </c>
      <c r="G495" s="7">
        <v>5</v>
      </c>
      <c r="H495" s="17" t="s">
        <v>61</v>
      </c>
      <c r="I495" s="3" t="s">
        <v>61</v>
      </c>
      <c r="J495" s="1">
        <v>100</v>
      </c>
      <c r="K495" s="3" t="s">
        <v>61</v>
      </c>
      <c r="L495" s="3" t="s">
        <v>61</v>
      </c>
      <c r="M495" s="3" t="s">
        <v>61</v>
      </c>
      <c r="N495" s="3" t="s">
        <v>61</v>
      </c>
      <c r="O495" s="1">
        <v>3</v>
      </c>
      <c r="P495" s="8">
        <v>0</v>
      </c>
    </row>
    <row r="496" spans="3:16" x14ac:dyDescent="0.2">
      <c r="C496" s="70"/>
      <c r="D496" s="67"/>
      <c r="E496" s="4" t="s">
        <v>44</v>
      </c>
      <c r="F496" s="52" t="s">
        <v>625</v>
      </c>
      <c r="G496" s="7">
        <v>17</v>
      </c>
      <c r="H496" s="9">
        <v>41.176470588234999</v>
      </c>
      <c r="I496" s="1">
        <v>17.647058823529001</v>
      </c>
      <c r="J496" s="1">
        <v>23.529411764706001</v>
      </c>
      <c r="K496" s="3" t="s">
        <v>61</v>
      </c>
      <c r="L496" s="3" t="s">
        <v>61</v>
      </c>
      <c r="M496" s="1">
        <v>11.764705882353001</v>
      </c>
      <c r="N496" s="1">
        <v>5.8823529411760003</v>
      </c>
      <c r="O496" s="1">
        <v>2.6875</v>
      </c>
      <c r="P496" s="8">
        <v>2.6259918760979999</v>
      </c>
    </row>
    <row r="497" spans="3:16" x14ac:dyDescent="0.2">
      <c r="C497" s="70"/>
      <c r="D497" s="67"/>
      <c r="E497" s="4" t="s">
        <v>37</v>
      </c>
      <c r="F497" s="52" t="s">
        <v>625</v>
      </c>
      <c r="G497" s="7">
        <v>11</v>
      </c>
      <c r="H497" s="9">
        <v>27.272727272727</v>
      </c>
      <c r="I497" s="1">
        <v>63.636363636364003</v>
      </c>
      <c r="J497" s="3" t="s">
        <v>61</v>
      </c>
      <c r="K497" s="3" t="s">
        <v>61</v>
      </c>
      <c r="L497" s="3" t="s">
        <v>61</v>
      </c>
      <c r="M497" s="3" t="s">
        <v>61</v>
      </c>
      <c r="N497" s="1">
        <v>9.0909090909089993</v>
      </c>
      <c r="O497" s="1">
        <v>1.7</v>
      </c>
      <c r="P497" s="8">
        <v>0.48304589153999999</v>
      </c>
    </row>
    <row r="498" spans="3:16" x14ac:dyDescent="0.2">
      <c r="C498" s="66" t="s">
        <v>45</v>
      </c>
      <c r="D498" s="64" t="s">
        <v>19</v>
      </c>
      <c r="E498" s="5" t="s">
        <v>46</v>
      </c>
      <c r="F498" s="51" t="s">
        <v>624</v>
      </c>
      <c r="G498" s="6">
        <v>770</v>
      </c>
      <c r="H498" s="13">
        <v>16.623376623376998</v>
      </c>
      <c r="I498" s="2">
        <v>78.961038961038994</v>
      </c>
      <c r="J498" s="2">
        <v>2.8571428571430002</v>
      </c>
      <c r="K498" s="2">
        <v>1.4285714285710001</v>
      </c>
      <c r="L498" s="14" t="s">
        <v>61</v>
      </c>
      <c r="M498" s="14" t="s">
        <v>61</v>
      </c>
      <c r="N498" s="2">
        <v>0.12987012986999999</v>
      </c>
      <c r="O498" s="2">
        <v>1.8907672301689999</v>
      </c>
      <c r="P498" s="11">
        <v>0.49056786734000002</v>
      </c>
    </row>
    <row r="499" spans="3:16" ht="26" x14ac:dyDescent="0.2">
      <c r="C499" s="70"/>
      <c r="D499" s="65"/>
      <c r="E499" s="4" t="s">
        <v>47</v>
      </c>
      <c r="F499" s="52" t="s">
        <v>624</v>
      </c>
      <c r="G499" s="7">
        <v>335</v>
      </c>
      <c r="H499" s="9">
        <v>36.417910447761003</v>
      </c>
      <c r="I499" s="1">
        <v>62.686567164179003</v>
      </c>
      <c r="J499" s="1">
        <v>0.59701492537300005</v>
      </c>
      <c r="K499" s="3" t="s">
        <v>61</v>
      </c>
      <c r="L499" s="3" t="s">
        <v>61</v>
      </c>
      <c r="M499" s="3" t="s">
        <v>61</v>
      </c>
      <c r="N499" s="1">
        <v>0.29850746268700001</v>
      </c>
      <c r="O499" s="1">
        <v>1.640718562874</v>
      </c>
      <c r="P499" s="8">
        <v>0.49285046841699998</v>
      </c>
    </row>
    <row r="500" spans="3:16" x14ac:dyDescent="0.2">
      <c r="C500" s="70"/>
      <c r="D500" s="65"/>
      <c r="E500" s="4" t="s">
        <v>48</v>
      </c>
      <c r="F500" s="52" t="s">
        <v>625</v>
      </c>
      <c r="G500" s="7">
        <v>34</v>
      </c>
      <c r="H500" s="9">
        <v>38.235294117647001</v>
      </c>
      <c r="I500" s="1">
        <v>52.941176470587997</v>
      </c>
      <c r="J500" s="1">
        <v>2.9411764705880001</v>
      </c>
      <c r="K500" s="1">
        <v>2.9411764705880001</v>
      </c>
      <c r="L500" s="1">
        <v>2.9411764705880001</v>
      </c>
      <c r="M500" s="3" t="s">
        <v>61</v>
      </c>
      <c r="N500" s="3" t="s">
        <v>61</v>
      </c>
      <c r="O500" s="1">
        <v>1.7941176470589999</v>
      </c>
      <c r="P500" s="8">
        <v>0.88006238638000001</v>
      </c>
    </row>
    <row r="501" spans="3:16" ht="39" x14ac:dyDescent="0.2">
      <c r="C501" s="70"/>
      <c r="D501" s="65"/>
      <c r="E501" s="4" t="s">
        <v>49</v>
      </c>
      <c r="F501" s="52" t="s">
        <v>624</v>
      </c>
      <c r="G501" s="7">
        <v>318</v>
      </c>
      <c r="H501" s="9">
        <v>55.345911949685998</v>
      </c>
      <c r="I501" s="1">
        <v>43.081761006289</v>
      </c>
      <c r="J501" s="1">
        <v>1.5723270440249999</v>
      </c>
      <c r="K501" s="3" t="s">
        <v>61</v>
      </c>
      <c r="L501" s="3" t="s">
        <v>61</v>
      </c>
      <c r="M501" s="3" t="s">
        <v>61</v>
      </c>
      <c r="N501" s="3" t="s">
        <v>61</v>
      </c>
      <c r="O501" s="1">
        <v>1.4622641509430001</v>
      </c>
      <c r="P501" s="8">
        <v>0.53000556455400005</v>
      </c>
    </row>
    <row r="502" spans="3:16" x14ac:dyDescent="0.2">
      <c r="C502" s="70"/>
      <c r="D502" s="65"/>
      <c r="E502" s="4" t="s">
        <v>50</v>
      </c>
      <c r="F502" s="52" t="s">
        <v>625</v>
      </c>
      <c r="G502" s="7">
        <v>18</v>
      </c>
      <c r="H502" s="9">
        <v>77.777777777777999</v>
      </c>
      <c r="I502" s="3" t="s">
        <v>61</v>
      </c>
      <c r="J502" s="3" t="s">
        <v>61</v>
      </c>
      <c r="K502" s="3" t="s">
        <v>61</v>
      </c>
      <c r="L502" s="3" t="s">
        <v>61</v>
      </c>
      <c r="M502" s="1">
        <v>11.111111111111001</v>
      </c>
      <c r="N502" s="1">
        <v>11.111111111111001</v>
      </c>
      <c r="O502" s="1">
        <v>2</v>
      </c>
      <c r="P502" s="8">
        <v>2.7568097504179998</v>
      </c>
    </row>
    <row r="503" spans="3:16" x14ac:dyDescent="0.2">
      <c r="C503" s="70"/>
      <c r="D503" s="65"/>
      <c r="E503" s="4" t="s">
        <v>44</v>
      </c>
      <c r="F503" s="52" t="s">
        <v>625</v>
      </c>
      <c r="G503" s="7">
        <v>25</v>
      </c>
      <c r="H503" s="9">
        <v>44</v>
      </c>
      <c r="I503" s="1">
        <v>52</v>
      </c>
      <c r="J503" s="1">
        <v>4</v>
      </c>
      <c r="K503" s="3" t="s">
        <v>61</v>
      </c>
      <c r="L503" s="3" t="s">
        <v>61</v>
      </c>
      <c r="M503" s="3" t="s">
        <v>61</v>
      </c>
      <c r="N503" s="3" t="s">
        <v>61</v>
      </c>
      <c r="O503" s="1">
        <v>1.6</v>
      </c>
      <c r="P503" s="8">
        <v>0.57735026918999999</v>
      </c>
    </row>
    <row r="504" spans="3:16" x14ac:dyDescent="0.2">
      <c r="C504" s="70"/>
      <c r="D504" s="65"/>
      <c r="E504" s="4" t="s">
        <v>37</v>
      </c>
      <c r="F504" s="52" t="s">
        <v>625</v>
      </c>
      <c r="G504" s="7">
        <v>28</v>
      </c>
      <c r="H504" s="9">
        <v>28.571428571428999</v>
      </c>
      <c r="I504" s="1">
        <v>53.571428571429003</v>
      </c>
      <c r="J504" s="3" t="s">
        <v>61</v>
      </c>
      <c r="K504" s="1">
        <v>3.5714285714290002</v>
      </c>
      <c r="L504" s="3" t="s">
        <v>61</v>
      </c>
      <c r="M504" s="3" t="s">
        <v>61</v>
      </c>
      <c r="N504" s="1">
        <v>14.285714285714</v>
      </c>
      <c r="O504" s="1">
        <v>1.75</v>
      </c>
      <c r="P504" s="8">
        <v>0.67566392469199998</v>
      </c>
    </row>
    <row r="505" spans="3:16" x14ac:dyDescent="0.2">
      <c r="C505" s="70"/>
      <c r="D505" s="65"/>
      <c r="E505" s="4" t="s">
        <v>51</v>
      </c>
      <c r="F505" s="52" t="s">
        <v>624</v>
      </c>
      <c r="G505" s="7">
        <v>1105</v>
      </c>
      <c r="H505" s="9">
        <v>22.624434389139999</v>
      </c>
      <c r="I505" s="1">
        <v>74.027149321267004</v>
      </c>
      <c r="J505" s="1">
        <v>2.171945701357</v>
      </c>
      <c r="K505" s="1">
        <v>0.99547511312199999</v>
      </c>
      <c r="L505" s="3" t="s">
        <v>61</v>
      </c>
      <c r="M505" s="3" t="s">
        <v>61</v>
      </c>
      <c r="N505" s="1">
        <v>0.18099547511299999</v>
      </c>
      <c r="O505" s="1">
        <v>1.8150498640070001</v>
      </c>
      <c r="P505" s="8">
        <v>0.50431007322999999</v>
      </c>
    </row>
    <row r="506" spans="3:16" x14ac:dyDescent="0.2">
      <c r="C506" s="70"/>
      <c r="D506" s="65"/>
      <c r="E506" s="4" t="s">
        <v>52</v>
      </c>
      <c r="F506" s="52" t="s">
        <v>624</v>
      </c>
      <c r="G506" s="7">
        <v>352</v>
      </c>
      <c r="H506" s="9">
        <v>53.693181818181998</v>
      </c>
      <c r="I506" s="1">
        <v>44.034090909090999</v>
      </c>
      <c r="J506" s="1">
        <v>1.7045454545450001</v>
      </c>
      <c r="K506" s="1">
        <v>0.28409090909099999</v>
      </c>
      <c r="L506" s="1">
        <v>0.28409090909099999</v>
      </c>
      <c r="M506" s="3" t="s">
        <v>61</v>
      </c>
      <c r="N506" s="3" t="s">
        <v>61</v>
      </c>
      <c r="O506" s="1">
        <v>1.494318181818</v>
      </c>
      <c r="P506" s="8">
        <v>0.57978440919899998</v>
      </c>
    </row>
    <row r="507" spans="3:16" x14ac:dyDescent="0.2">
      <c r="C507" s="66" t="s">
        <v>53</v>
      </c>
      <c r="D507" s="64" t="s">
        <v>19</v>
      </c>
      <c r="E507" s="5" t="s">
        <v>54</v>
      </c>
      <c r="F507" s="51" t="s">
        <v>624</v>
      </c>
      <c r="G507" s="6">
        <v>513</v>
      </c>
      <c r="H507" s="13">
        <v>32.748538011695999</v>
      </c>
      <c r="I507" s="2">
        <v>63.742690058480001</v>
      </c>
      <c r="J507" s="2">
        <v>2.5341130604290001</v>
      </c>
      <c r="K507" s="2">
        <v>0.19493177387899999</v>
      </c>
      <c r="L507" s="14" t="s">
        <v>61</v>
      </c>
      <c r="M507" s="2">
        <v>0.19493177387899999</v>
      </c>
      <c r="N507" s="2">
        <v>0.58479532163699999</v>
      </c>
      <c r="O507" s="2">
        <v>1.7156862745100001</v>
      </c>
      <c r="P507" s="11">
        <v>0.63890640512300001</v>
      </c>
    </row>
    <row r="508" spans="3:16" x14ac:dyDescent="0.2">
      <c r="C508" s="70"/>
      <c r="D508" s="65"/>
      <c r="E508" s="4" t="s">
        <v>55</v>
      </c>
      <c r="F508" s="52" t="s">
        <v>624</v>
      </c>
      <c r="G508" s="7">
        <v>639</v>
      </c>
      <c r="H508" s="9">
        <v>28.638497652582</v>
      </c>
      <c r="I508" s="1">
        <v>67.918622848200002</v>
      </c>
      <c r="J508" s="1">
        <v>1.4084507042250001</v>
      </c>
      <c r="K508" s="1">
        <v>1.4084507042250001</v>
      </c>
      <c r="L508" s="1">
        <v>0.15649452269200001</v>
      </c>
      <c r="M508" s="1">
        <v>0.15649452269200001</v>
      </c>
      <c r="N508" s="1">
        <v>0.31298904538299999</v>
      </c>
      <c r="O508" s="1">
        <v>1.7692307692310001</v>
      </c>
      <c r="P508" s="8">
        <v>0.61311264198000004</v>
      </c>
    </row>
    <row r="509" spans="3:16" x14ac:dyDescent="0.2">
      <c r="C509" s="70"/>
      <c r="D509" s="65"/>
      <c r="E509" s="4" t="s">
        <v>56</v>
      </c>
      <c r="F509" s="52" t="s">
        <v>624</v>
      </c>
      <c r="G509" s="7">
        <v>376</v>
      </c>
      <c r="H509" s="9">
        <v>32.180851063829998</v>
      </c>
      <c r="I509" s="1">
        <v>63.829787234043003</v>
      </c>
      <c r="J509" s="1">
        <v>2.393617021277</v>
      </c>
      <c r="K509" s="1">
        <v>0.79787234042599997</v>
      </c>
      <c r="L509" s="3" t="s">
        <v>61</v>
      </c>
      <c r="M509" s="3" t="s">
        <v>61</v>
      </c>
      <c r="N509" s="1">
        <v>0.79787234042599997</v>
      </c>
      <c r="O509" s="1">
        <v>1.7158176943700001</v>
      </c>
      <c r="P509" s="8">
        <v>0.54840108645200003</v>
      </c>
    </row>
    <row r="510" spans="3:16" x14ac:dyDescent="0.2">
      <c r="C510" s="66" t="s">
        <v>57</v>
      </c>
      <c r="D510" s="64" t="s">
        <v>19</v>
      </c>
      <c r="E510" s="5" t="s">
        <v>58</v>
      </c>
      <c r="F510" s="51" t="s">
        <v>624</v>
      </c>
      <c r="G510" s="6">
        <v>537</v>
      </c>
      <c r="H510" s="13">
        <v>33.891992551210002</v>
      </c>
      <c r="I510" s="2">
        <v>62.011173184358</v>
      </c>
      <c r="J510" s="2">
        <v>2.9795158286780001</v>
      </c>
      <c r="K510" s="2">
        <v>0.55865921787700001</v>
      </c>
      <c r="L510" s="2">
        <v>0.186219739292</v>
      </c>
      <c r="M510" s="14" t="s">
        <v>61</v>
      </c>
      <c r="N510" s="2">
        <v>0.37243947858499998</v>
      </c>
      <c r="O510" s="2">
        <v>1.706542056075</v>
      </c>
      <c r="P510" s="11">
        <v>0.56906372740599998</v>
      </c>
    </row>
    <row r="511" spans="3:16" x14ac:dyDescent="0.2">
      <c r="C511" s="67"/>
      <c r="D511" s="65"/>
      <c r="E511" s="4" t="s">
        <v>59</v>
      </c>
      <c r="F511" s="52" t="s">
        <v>624</v>
      </c>
      <c r="G511" s="7">
        <v>682</v>
      </c>
      <c r="H511" s="9">
        <v>29.178885630499</v>
      </c>
      <c r="I511" s="1">
        <v>66.715542521993996</v>
      </c>
      <c r="J511" s="1">
        <v>1.906158357771</v>
      </c>
      <c r="K511" s="1">
        <v>1.173020527859</v>
      </c>
      <c r="L511" s="3" t="s">
        <v>61</v>
      </c>
      <c r="M511" s="1">
        <v>0.29325513196500003</v>
      </c>
      <c r="N511" s="1">
        <v>0.73313782991200005</v>
      </c>
      <c r="O511" s="1">
        <v>1.7695716395859999</v>
      </c>
      <c r="P511" s="8">
        <v>0.67505552672699998</v>
      </c>
    </row>
    <row r="512" spans="3:16" x14ac:dyDescent="0.2">
      <c r="C512" s="71"/>
      <c r="D512" s="68"/>
      <c r="E512" s="19" t="s">
        <v>60</v>
      </c>
      <c r="F512" s="53" t="s">
        <v>624</v>
      </c>
      <c r="G512" s="21">
        <v>309</v>
      </c>
      <c r="H512" s="36">
        <v>29.449838187701999</v>
      </c>
      <c r="I512" s="16">
        <v>68.932038834951001</v>
      </c>
      <c r="J512" s="16">
        <v>0.64724919093900002</v>
      </c>
      <c r="K512" s="16">
        <v>0.64724919093900002</v>
      </c>
      <c r="L512" s="38" t="s">
        <v>61</v>
      </c>
      <c r="M512" s="38" t="s">
        <v>61</v>
      </c>
      <c r="N512" s="16">
        <v>0.32362459546900002</v>
      </c>
      <c r="O512" s="16">
        <v>1.724025974026</v>
      </c>
      <c r="P512" s="34">
        <v>0.50257385666999999</v>
      </c>
    </row>
    <row r="513" spans="2:23" x14ac:dyDescent="0.2">
      <c r="C513" s="44" t="s">
        <v>626</v>
      </c>
    </row>
    <row r="514" spans="2:23" x14ac:dyDescent="0.2">
      <c r="B514" s="22" t="str">
        <f xml:space="preserve"> HYPERLINK("#'目次'!B13", "[7]")</f>
        <v>[7]</v>
      </c>
      <c r="C514" s="58" t="s">
        <v>106</v>
      </c>
      <c r="D514" s="59"/>
      <c r="E514" s="59"/>
      <c r="F514" s="59"/>
      <c r="G514" s="59"/>
      <c r="H514" s="59"/>
      <c r="I514" s="59"/>
      <c r="J514" s="59"/>
      <c r="K514" s="59"/>
      <c r="L514" s="59"/>
      <c r="M514" s="59"/>
      <c r="N514" s="59"/>
      <c r="O514" s="59"/>
      <c r="P514" s="59"/>
      <c r="Q514" s="59"/>
      <c r="R514" s="59"/>
      <c r="S514" s="59"/>
      <c r="T514" s="59"/>
      <c r="U514" s="59"/>
      <c r="V514" s="59"/>
    </row>
    <row r="517" spans="2:23" x14ac:dyDescent="0.2">
      <c r="C517" s="58" t="s">
        <v>13</v>
      </c>
      <c r="D517" s="59"/>
      <c r="E517" s="59"/>
      <c r="F517" s="59"/>
      <c r="G517" s="59"/>
      <c r="H517" s="59"/>
      <c r="I517" s="59"/>
      <c r="J517" s="59"/>
      <c r="K517" s="59"/>
      <c r="L517" s="59"/>
      <c r="M517" s="59"/>
      <c r="N517" s="59"/>
      <c r="O517" s="59"/>
      <c r="P517" s="59"/>
      <c r="Q517" s="59"/>
      <c r="R517" s="59"/>
      <c r="S517" s="59"/>
      <c r="T517" s="59"/>
      <c r="U517" s="59"/>
      <c r="V517" s="59"/>
    </row>
    <row r="518" spans="2:23" ht="104" x14ac:dyDescent="0.2">
      <c r="C518" s="60"/>
      <c r="D518" s="61"/>
      <c r="E518" s="61"/>
      <c r="F518" s="61"/>
      <c r="G518" s="20" t="s">
        <v>14</v>
      </c>
      <c r="H518" s="25" t="s">
        <v>80</v>
      </c>
      <c r="I518" s="10" t="s">
        <v>39</v>
      </c>
      <c r="J518" s="10" t="s">
        <v>40</v>
      </c>
      <c r="K518" s="10" t="s">
        <v>91</v>
      </c>
      <c r="L518" s="10" t="s">
        <v>92</v>
      </c>
      <c r="M518" s="10" t="s">
        <v>93</v>
      </c>
      <c r="N518" s="10" t="s">
        <v>44</v>
      </c>
      <c r="O518" s="10" t="s">
        <v>37</v>
      </c>
      <c r="P518" s="10" t="s">
        <v>81</v>
      </c>
      <c r="Q518" s="10" t="s">
        <v>39</v>
      </c>
      <c r="R518" s="10" t="s">
        <v>40</v>
      </c>
      <c r="S518" s="10" t="s">
        <v>91</v>
      </c>
      <c r="T518" s="10" t="s">
        <v>92</v>
      </c>
      <c r="U518" s="10" t="s">
        <v>93</v>
      </c>
      <c r="V518" s="10" t="s">
        <v>44</v>
      </c>
      <c r="W518" s="26" t="s">
        <v>37</v>
      </c>
    </row>
    <row r="519" spans="2:23" x14ac:dyDescent="0.2">
      <c r="C519" s="62"/>
      <c r="D519" s="63"/>
      <c r="E519" s="63"/>
      <c r="F519" s="63"/>
      <c r="G519" s="23"/>
      <c r="H519" s="31"/>
      <c r="I519" s="12"/>
      <c r="J519" s="12"/>
      <c r="K519" s="12"/>
      <c r="L519" s="12"/>
      <c r="M519" s="12"/>
      <c r="N519" s="12"/>
      <c r="O519" s="12"/>
      <c r="P519" s="12"/>
      <c r="Q519" s="12"/>
      <c r="R519" s="12"/>
      <c r="S519" s="12"/>
      <c r="T519" s="12"/>
      <c r="U519" s="12"/>
      <c r="V519" s="12"/>
      <c r="W519" s="28"/>
    </row>
    <row r="520" spans="2:23" x14ac:dyDescent="0.2">
      <c r="C520" s="24"/>
      <c r="D520" s="30"/>
      <c r="E520" s="29" t="s">
        <v>14</v>
      </c>
      <c r="F520" s="50" t="s">
        <v>624</v>
      </c>
      <c r="G520" s="27">
        <v>1528</v>
      </c>
      <c r="H520" s="15">
        <v>49.934554973822003</v>
      </c>
      <c r="I520" s="15">
        <v>11.452879581152001</v>
      </c>
      <c r="J520" s="15">
        <v>35.209424083770003</v>
      </c>
      <c r="K520" s="42" t="s">
        <v>61</v>
      </c>
      <c r="L520" s="15">
        <v>1.30890052356</v>
      </c>
      <c r="M520" s="15">
        <v>0.32722513088999999</v>
      </c>
      <c r="N520" s="15">
        <v>0.91623036649199996</v>
      </c>
      <c r="O520" s="15">
        <v>0.71989528795799995</v>
      </c>
      <c r="P520" s="15">
        <v>50.065445026177997</v>
      </c>
      <c r="Q520" s="15">
        <v>18.520942408377</v>
      </c>
      <c r="R520" s="15">
        <v>28.468586387435</v>
      </c>
      <c r="S520" s="42" t="s">
        <v>61</v>
      </c>
      <c r="T520" s="15">
        <v>0.91623036649199996</v>
      </c>
      <c r="U520" s="15">
        <v>0.32722513088999999</v>
      </c>
      <c r="V520" s="15">
        <v>1.1125654450260001</v>
      </c>
      <c r="W520" s="33">
        <v>0.71989528795799995</v>
      </c>
    </row>
    <row r="521" spans="2:23" x14ac:dyDescent="0.2">
      <c r="C521" s="69" t="s">
        <v>18</v>
      </c>
      <c r="D521" s="64" t="s">
        <v>19</v>
      </c>
      <c r="E521" s="5" t="s">
        <v>20</v>
      </c>
      <c r="F521" s="51" t="s">
        <v>624</v>
      </c>
      <c r="G521" s="6">
        <v>763</v>
      </c>
      <c r="H521" s="13">
        <v>100</v>
      </c>
      <c r="I521" s="2">
        <v>22.935779816514</v>
      </c>
      <c r="J521" s="2">
        <v>70.511140235911</v>
      </c>
      <c r="K521" s="14" t="s">
        <v>61</v>
      </c>
      <c r="L521" s="2">
        <v>2.62123197903</v>
      </c>
      <c r="M521" s="2">
        <v>0.65530799475799995</v>
      </c>
      <c r="N521" s="2">
        <v>1.834862385321</v>
      </c>
      <c r="O521" s="2">
        <v>1.4416775884669999</v>
      </c>
      <c r="P521" s="14" t="s">
        <v>61</v>
      </c>
      <c r="Q521" s="14" t="s">
        <v>61</v>
      </c>
      <c r="R521" s="14" t="s">
        <v>61</v>
      </c>
      <c r="S521" s="14" t="s">
        <v>61</v>
      </c>
      <c r="T521" s="14" t="s">
        <v>61</v>
      </c>
      <c r="U521" s="14" t="s">
        <v>61</v>
      </c>
      <c r="V521" s="14" t="s">
        <v>61</v>
      </c>
      <c r="W521" s="37" t="s">
        <v>61</v>
      </c>
    </row>
    <row r="522" spans="2:23" x14ac:dyDescent="0.2">
      <c r="C522" s="70"/>
      <c r="D522" s="65"/>
      <c r="E522" s="4" t="s">
        <v>21</v>
      </c>
      <c r="F522" s="52" t="s">
        <v>624</v>
      </c>
      <c r="G522" s="7">
        <v>765</v>
      </c>
      <c r="H522" s="17" t="s">
        <v>61</v>
      </c>
      <c r="I522" s="3" t="s">
        <v>61</v>
      </c>
      <c r="J522" s="3" t="s">
        <v>61</v>
      </c>
      <c r="K522" s="3" t="s">
        <v>61</v>
      </c>
      <c r="L522" s="3" t="s">
        <v>61</v>
      </c>
      <c r="M522" s="3" t="s">
        <v>61</v>
      </c>
      <c r="N522" s="3" t="s">
        <v>61</v>
      </c>
      <c r="O522" s="3" t="s">
        <v>61</v>
      </c>
      <c r="P522" s="1">
        <v>100</v>
      </c>
      <c r="Q522" s="1">
        <v>36.993464052287997</v>
      </c>
      <c r="R522" s="1">
        <v>56.862745098038999</v>
      </c>
      <c r="S522" s="3" t="s">
        <v>61</v>
      </c>
      <c r="T522" s="1">
        <v>1.830065359477</v>
      </c>
      <c r="U522" s="1">
        <v>0.65359477124200005</v>
      </c>
      <c r="V522" s="1">
        <v>2.2222222222219998</v>
      </c>
      <c r="W522" s="8">
        <v>1.4379084967319999</v>
      </c>
    </row>
    <row r="523" spans="2:23" x14ac:dyDescent="0.2">
      <c r="C523" s="66" t="s">
        <v>22</v>
      </c>
      <c r="D523" s="66" t="s">
        <v>23</v>
      </c>
      <c r="E523" s="5" t="s">
        <v>24</v>
      </c>
      <c r="F523" s="51" t="s">
        <v>624</v>
      </c>
      <c r="G523" s="6">
        <v>302</v>
      </c>
      <c r="H523" s="13">
        <v>50.662251655628999</v>
      </c>
      <c r="I523" s="2">
        <v>8.6092715231790002</v>
      </c>
      <c r="J523" s="2">
        <v>35.099337748343999</v>
      </c>
      <c r="K523" s="14" t="s">
        <v>61</v>
      </c>
      <c r="L523" s="2">
        <v>4.3046357615890001</v>
      </c>
      <c r="M523" s="2">
        <v>0.66225165562900001</v>
      </c>
      <c r="N523" s="2">
        <v>1.655629139073</v>
      </c>
      <c r="O523" s="2">
        <v>0.331125827815</v>
      </c>
      <c r="P523" s="2">
        <v>49.337748344371001</v>
      </c>
      <c r="Q523" s="2">
        <v>16.556291390727999</v>
      </c>
      <c r="R523" s="2">
        <v>29.470198675496999</v>
      </c>
      <c r="S523" s="14" t="s">
        <v>61</v>
      </c>
      <c r="T523" s="2">
        <v>1.655629139073</v>
      </c>
      <c r="U523" s="2">
        <v>0.331125827815</v>
      </c>
      <c r="V523" s="2">
        <v>1.324503311258</v>
      </c>
      <c r="W523" s="37" t="s">
        <v>61</v>
      </c>
    </row>
    <row r="524" spans="2:23" x14ac:dyDescent="0.2">
      <c r="C524" s="70"/>
      <c r="D524" s="67"/>
      <c r="E524" s="4" t="s">
        <v>25</v>
      </c>
      <c r="F524" s="52" t="s">
        <v>624</v>
      </c>
      <c r="G524" s="7">
        <v>329</v>
      </c>
      <c r="H524" s="9">
        <v>52.887537993921001</v>
      </c>
      <c r="I524" s="1">
        <v>10.638297872340001</v>
      </c>
      <c r="J524" s="1">
        <v>38.601823708207</v>
      </c>
      <c r="K524" s="3" t="s">
        <v>61</v>
      </c>
      <c r="L524" s="1">
        <v>1.5197568389060001</v>
      </c>
      <c r="M524" s="1">
        <v>0.30395136778100001</v>
      </c>
      <c r="N524" s="1">
        <v>1.2158054711249999</v>
      </c>
      <c r="O524" s="1">
        <v>0.60790273556200003</v>
      </c>
      <c r="P524" s="1">
        <v>47.112462006078999</v>
      </c>
      <c r="Q524" s="1">
        <v>10.638297872340001</v>
      </c>
      <c r="R524" s="1">
        <v>33.738601823708002</v>
      </c>
      <c r="S524" s="3" t="s">
        <v>61</v>
      </c>
      <c r="T524" s="1">
        <v>0.91185410334299999</v>
      </c>
      <c r="U524" s="1">
        <v>0.30395136778100001</v>
      </c>
      <c r="V524" s="1">
        <v>0.91185410334299999</v>
      </c>
      <c r="W524" s="8">
        <v>0.60790273556200003</v>
      </c>
    </row>
    <row r="525" spans="2:23" x14ac:dyDescent="0.2">
      <c r="C525" s="70"/>
      <c r="D525" s="67"/>
      <c r="E525" s="4" t="s">
        <v>26</v>
      </c>
      <c r="F525" s="52" t="s">
        <v>624</v>
      </c>
      <c r="G525" s="7">
        <v>355</v>
      </c>
      <c r="H525" s="9">
        <v>50.704225352112999</v>
      </c>
      <c r="I525" s="1">
        <v>10.140845070423</v>
      </c>
      <c r="J525" s="1">
        <v>39.718309859154999</v>
      </c>
      <c r="K525" s="3" t="s">
        <v>61</v>
      </c>
      <c r="L525" s="3" t="s">
        <v>61</v>
      </c>
      <c r="M525" s="3" t="s">
        <v>61</v>
      </c>
      <c r="N525" s="1">
        <v>0.56338028168999998</v>
      </c>
      <c r="O525" s="1">
        <v>0.28169014084499999</v>
      </c>
      <c r="P525" s="1">
        <v>49.295774647887001</v>
      </c>
      <c r="Q525" s="1">
        <v>16.619718309859</v>
      </c>
      <c r="R525" s="1">
        <v>30.140845070423001</v>
      </c>
      <c r="S525" s="3" t="s">
        <v>61</v>
      </c>
      <c r="T525" s="1">
        <v>1.12676056338</v>
      </c>
      <c r="U525" s="1">
        <v>0.28169014084499999</v>
      </c>
      <c r="V525" s="1">
        <v>0.56338028168999998</v>
      </c>
      <c r="W525" s="8">
        <v>0.56338028168999998</v>
      </c>
    </row>
    <row r="526" spans="2:23" x14ac:dyDescent="0.2">
      <c r="C526" s="70"/>
      <c r="D526" s="67"/>
      <c r="E526" s="4" t="s">
        <v>27</v>
      </c>
      <c r="F526" s="52" t="s">
        <v>624</v>
      </c>
      <c r="G526" s="7">
        <v>254</v>
      </c>
      <c r="H526" s="9">
        <v>47.637795275591003</v>
      </c>
      <c r="I526" s="1">
        <v>11.023622047244</v>
      </c>
      <c r="J526" s="1">
        <v>34.645669291338997</v>
      </c>
      <c r="K526" s="3" t="s">
        <v>61</v>
      </c>
      <c r="L526" s="1">
        <v>0.39370078740199999</v>
      </c>
      <c r="M526" s="3" t="s">
        <v>61</v>
      </c>
      <c r="N526" s="1">
        <v>0.78740157480299999</v>
      </c>
      <c r="O526" s="1">
        <v>0.78740157480299999</v>
      </c>
      <c r="P526" s="1">
        <v>52.362204724408997</v>
      </c>
      <c r="Q526" s="1">
        <v>20.078740157479999</v>
      </c>
      <c r="R526" s="1">
        <v>31.102362204723999</v>
      </c>
      <c r="S526" s="3" t="s">
        <v>61</v>
      </c>
      <c r="T526" s="3" t="s">
        <v>61</v>
      </c>
      <c r="U526" s="1">
        <v>0.39370078740199999</v>
      </c>
      <c r="V526" s="3" t="s">
        <v>61</v>
      </c>
      <c r="W526" s="8">
        <v>0.78740157480299999</v>
      </c>
    </row>
    <row r="527" spans="2:23" x14ac:dyDescent="0.2">
      <c r="C527" s="70"/>
      <c r="D527" s="67"/>
      <c r="E527" s="4" t="s">
        <v>28</v>
      </c>
      <c r="F527" s="52" t="s">
        <v>624</v>
      </c>
      <c r="G527" s="7">
        <v>288</v>
      </c>
      <c r="H527" s="9">
        <v>46.875</v>
      </c>
      <c r="I527" s="1">
        <v>17.361111111111001</v>
      </c>
      <c r="J527" s="1">
        <v>26.388888888888999</v>
      </c>
      <c r="K527" s="3" t="s">
        <v>61</v>
      </c>
      <c r="L527" s="1">
        <v>0.347222222222</v>
      </c>
      <c r="M527" s="1">
        <v>0.694444444444</v>
      </c>
      <c r="N527" s="1">
        <v>0.347222222222</v>
      </c>
      <c r="O527" s="1">
        <v>1.7361111111109999</v>
      </c>
      <c r="P527" s="1">
        <v>53.125</v>
      </c>
      <c r="Q527" s="1">
        <v>30.555555555556001</v>
      </c>
      <c r="R527" s="1">
        <v>17.013888888888999</v>
      </c>
      <c r="S527" s="3" t="s">
        <v>61</v>
      </c>
      <c r="T527" s="1">
        <v>0.694444444444</v>
      </c>
      <c r="U527" s="1">
        <v>0.347222222222</v>
      </c>
      <c r="V527" s="1">
        <v>2.7777777777780002</v>
      </c>
      <c r="W527" s="8">
        <v>1.7361111111109999</v>
      </c>
    </row>
    <row r="528" spans="2:23" x14ac:dyDescent="0.2">
      <c r="C528" s="70"/>
      <c r="D528" s="67"/>
      <c r="E528" s="4" t="s">
        <v>29</v>
      </c>
      <c r="F528" s="52" t="s">
        <v>624</v>
      </c>
      <c r="G528" s="7">
        <v>1226</v>
      </c>
      <c r="H528" s="9">
        <v>49.755301794453999</v>
      </c>
      <c r="I528" s="1">
        <v>12.153344208808999</v>
      </c>
      <c r="J528" s="1">
        <v>35.236541598694998</v>
      </c>
      <c r="K528" s="3" t="s">
        <v>61</v>
      </c>
      <c r="L528" s="1">
        <v>0.57096247960799995</v>
      </c>
      <c r="M528" s="1">
        <v>0.244698205546</v>
      </c>
      <c r="N528" s="1">
        <v>0.734094616639</v>
      </c>
      <c r="O528" s="1">
        <v>0.81566068515500001</v>
      </c>
      <c r="P528" s="1">
        <v>50.244698205546001</v>
      </c>
      <c r="Q528" s="1">
        <v>19.004893964111002</v>
      </c>
      <c r="R528" s="1">
        <v>28.221859706362</v>
      </c>
      <c r="S528" s="3" t="s">
        <v>61</v>
      </c>
      <c r="T528" s="1">
        <v>0.734094616639</v>
      </c>
      <c r="U528" s="1">
        <v>0.32626427406199998</v>
      </c>
      <c r="V528" s="1">
        <v>1.060358890701</v>
      </c>
      <c r="W528" s="8">
        <v>0.89722675367000004</v>
      </c>
    </row>
    <row r="529" spans="3:23" x14ac:dyDescent="0.2">
      <c r="C529" s="70"/>
      <c r="D529" s="67"/>
      <c r="E529" s="4" t="s">
        <v>30</v>
      </c>
      <c r="F529" s="52" t="s">
        <v>624</v>
      </c>
      <c r="G529" s="7">
        <v>542</v>
      </c>
      <c r="H529" s="9">
        <v>47.232472324722998</v>
      </c>
      <c r="I529" s="1">
        <v>14.391143911439</v>
      </c>
      <c r="J529" s="1">
        <v>30.258302583026001</v>
      </c>
      <c r="K529" s="3" t="s">
        <v>61</v>
      </c>
      <c r="L529" s="1">
        <v>0.36900369003700001</v>
      </c>
      <c r="M529" s="1">
        <v>0.36900369003700001</v>
      </c>
      <c r="N529" s="1">
        <v>0.553505535055</v>
      </c>
      <c r="O529" s="1">
        <v>1.2915129151289999</v>
      </c>
      <c r="P529" s="1">
        <v>52.767527675277002</v>
      </c>
      <c r="Q529" s="1">
        <v>25.645756457565</v>
      </c>
      <c r="R529" s="1">
        <v>23.616236162362</v>
      </c>
      <c r="S529" s="3" t="s">
        <v>61</v>
      </c>
      <c r="T529" s="1">
        <v>0.36900369003700001</v>
      </c>
      <c r="U529" s="1">
        <v>0.36900369003700001</v>
      </c>
      <c r="V529" s="1">
        <v>1.476014760148</v>
      </c>
      <c r="W529" s="8">
        <v>1.2915129151289999</v>
      </c>
    </row>
    <row r="530" spans="3:23" x14ac:dyDescent="0.2">
      <c r="C530" s="70"/>
      <c r="D530" s="66" t="s">
        <v>20</v>
      </c>
      <c r="E530" s="5" t="s">
        <v>24</v>
      </c>
      <c r="F530" s="51" t="s">
        <v>624</v>
      </c>
      <c r="G530" s="6">
        <v>153</v>
      </c>
      <c r="H530" s="13">
        <v>100</v>
      </c>
      <c r="I530" s="2">
        <v>16.993464052288001</v>
      </c>
      <c r="J530" s="2">
        <v>69.281045751633997</v>
      </c>
      <c r="K530" s="14" t="s">
        <v>61</v>
      </c>
      <c r="L530" s="2">
        <v>8.4967320261440005</v>
      </c>
      <c r="M530" s="2">
        <v>1.3071895424840001</v>
      </c>
      <c r="N530" s="2">
        <v>3.2679738562090002</v>
      </c>
      <c r="O530" s="2">
        <v>0.65359477124200005</v>
      </c>
      <c r="P530" s="14" t="s">
        <v>61</v>
      </c>
      <c r="Q530" s="14" t="s">
        <v>61</v>
      </c>
      <c r="R530" s="14" t="s">
        <v>61</v>
      </c>
      <c r="S530" s="14" t="s">
        <v>61</v>
      </c>
      <c r="T530" s="14" t="s">
        <v>61</v>
      </c>
      <c r="U530" s="14" t="s">
        <v>61</v>
      </c>
      <c r="V530" s="14" t="s">
        <v>61</v>
      </c>
      <c r="W530" s="37" t="s">
        <v>61</v>
      </c>
    </row>
    <row r="531" spans="3:23" x14ac:dyDescent="0.2">
      <c r="C531" s="70"/>
      <c r="D531" s="67"/>
      <c r="E531" s="4" t="s">
        <v>25</v>
      </c>
      <c r="F531" s="52" t="s">
        <v>624</v>
      </c>
      <c r="G531" s="7">
        <v>174</v>
      </c>
      <c r="H531" s="9">
        <v>100</v>
      </c>
      <c r="I531" s="1">
        <v>20.114942528736002</v>
      </c>
      <c r="J531" s="1">
        <v>72.988505747125998</v>
      </c>
      <c r="K531" s="3" t="s">
        <v>61</v>
      </c>
      <c r="L531" s="1">
        <v>2.8735632183909998</v>
      </c>
      <c r="M531" s="1">
        <v>0.57471264367800001</v>
      </c>
      <c r="N531" s="1">
        <v>2.2988505747130001</v>
      </c>
      <c r="O531" s="1">
        <v>1.149425287356</v>
      </c>
      <c r="P531" s="3" t="s">
        <v>61</v>
      </c>
      <c r="Q531" s="3" t="s">
        <v>61</v>
      </c>
      <c r="R531" s="3" t="s">
        <v>61</v>
      </c>
      <c r="S531" s="3" t="s">
        <v>61</v>
      </c>
      <c r="T531" s="3" t="s">
        <v>61</v>
      </c>
      <c r="U531" s="3" t="s">
        <v>61</v>
      </c>
      <c r="V531" s="3" t="s">
        <v>61</v>
      </c>
      <c r="W531" s="18" t="s">
        <v>61</v>
      </c>
    </row>
    <row r="532" spans="3:23" x14ac:dyDescent="0.2">
      <c r="C532" s="70"/>
      <c r="D532" s="67"/>
      <c r="E532" s="4" t="s">
        <v>26</v>
      </c>
      <c r="F532" s="52" t="s">
        <v>624</v>
      </c>
      <c r="G532" s="7">
        <v>180</v>
      </c>
      <c r="H532" s="9">
        <v>100</v>
      </c>
      <c r="I532" s="1">
        <v>20</v>
      </c>
      <c r="J532" s="1">
        <v>78.333333333333002</v>
      </c>
      <c r="K532" s="3" t="s">
        <v>61</v>
      </c>
      <c r="L532" s="3" t="s">
        <v>61</v>
      </c>
      <c r="M532" s="3" t="s">
        <v>61</v>
      </c>
      <c r="N532" s="1">
        <v>1.1111111111109999</v>
      </c>
      <c r="O532" s="1">
        <v>0.555555555556</v>
      </c>
      <c r="P532" s="3" t="s">
        <v>61</v>
      </c>
      <c r="Q532" s="3" t="s">
        <v>61</v>
      </c>
      <c r="R532" s="3" t="s">
        <v>61</v>
      </c>
      <c r="S532" s="3" t="s">
        <v>61</v>
      </c>
      <c r="T532" s="3" t="s">
        <v>61</v>
      </c>
      <c r="U532" s="3" t="s">
        <v>61</v>
      </c>
      <c r="V532" s="3" t="s">
        <v>61</v>
      </c>
      <c r="W532" s="18" t="s">
        <v>61</v>
      </c>
    </row>
    <row r="533" spans="3:23" x14ac:dyDescent="0.2">
      <c r="C533" s="70"/>
      <c r="D533" s="67"/>
      <c r="E533" s="4" t="s">
        <v>27</v>
      </c>
      <c r="F533" s="52" t="s">
        <v>624</v>
      </c>
      <c r="G533" s="7">
        <v>121</v>
      </c>
      <c r="H533" s="9">
        <v>100</v>
      </c>
      <c r="I533" s="1">
        <v>23.140495867769001</v>
      </c>
      <c r="J533" s="1">
        <v>72.727272727273004</v>
      </c>
      <c r="K533" s="3" t="s">
        <v>61</v>
      </c>
      <c r="L533" s="1">
        <v>0.82644628099200002</v>
      </c>
      <c r="M533" s="3" t="s">
        <v>61</v>
      </c>
      <c r="N533" s="1">
        <v>1.6528925619829999</v>
      </c>
      <c r="O533" s="1">
        <v>1.6528925619829999</v>
      </c>
      <c r="P533" s="3" t="s">
        <v>61</v>
      </c>
      <c r="Q533" s="3" t="s">
        <v>61</v>
      </c>
      <c r="R533" s="3" t="s">
        <v>61</v>
      </c>
      <c r="S533" s="3" t="s">
        <v>61</v>
      </c>
      <c r="T533" s="3" t="s">
        <v>61</v>
      </c>
      <c r="U533" s="3" t="s">
        <v>61</v>
      </c>
      <c r="V533" s="3" t="s">
        <v>61</v>
      </c>
      <c r="W533" s="18" t="s">
        <v>61</v>
      </c>
    </row>
    <row r="534" spans="3:23" x14ac:dyDescent="0.2">
      <c r="C534" s="70"/>
      <c r="D534" s="67"/>
      <c r="E534" s="4" t="s">
        <v>28</v>
      </c>
      <c r="F534" s="52" t="s">
        <v>624</v>
      </c>
      <c r="G534" s="7">
        <v>135</v>
      </c>
      <c r="H534" s="9">
        <v>100</v>
      </c>
      <c r="I534" s="1">
        <v>37.037037037037003</v>
      </c>
      <c r="J534" s="1">
        <v>56.296296296295999</v>
      </c>
      <c r="K534" s="3" t="s">
        <v>61</v>
      </c>
      <c r="L534" s="1">
        <v>0.74074074074100005</v>
      </c>
      <c r="M534" s="1">
        <v>1.481481481481</v>
      </c>
      <c r="N534" s="1">
        <v>0.74074074074100005</v>
      </c>
      <c r="O534" s="1">
        <v>3.7037037037039999</v>
      </c>
      <c r="P534" s="3" t="s">
        <v>61</v>
      </c>
      <c r="Q534" s="3" t="s">
        <v>61</v>
      </c>
      <c r="R534" s="3" t="s">
        <v>61</v>
      </c>
      <c r="S534" s="3" t="s">
        <v>61</v>
      </c>
      <c r="T534" s="3" t="s">
        <v>61</v>
      </c>
      <c r="U534" s="3" t="s">
        <v>61</v>
      </c>
      <c r="V534" s="3" t="s">
        <v>61</v>
      </c>
      <c r="W534" s="18" t="s">
        <v>61</v>
      </c>
    </row>
    <row r="535" spans="3:23" x14ac:dyDescent="0.2">
      <c r="C535" s="70"/>
      <c r="D535" s="67"/>
      <c r="E535" s="4" t="s">
        <v>29</v>
      </c>
      <c r="F535" s="52" t="s">
        <v>624</v>
      </c>
      <c r="G535" s="7">
        <v>610</v>
      </c>
      <c r="H535" s="9">
        <v>100</v>
      </c>
      <c r="I535" s="1">
        <v>24.426229508197</v>
      </c>
      <c r="J535" s="1">
        <v>70.819672131147996</v>
      </c>
      <c r="K535" s="3" t="s">
        <v>61</v>
      </c>
      <c r="L535" s="1">
        <v>1.1475409836070001</v>
      </c>
      <c r="M535" s="1">
        <v>0.49180327868899998</v>
      </c>
      <c r="N535" s="1">
        <v>1.475409836066</v>
      </c>
      <c r="O535" s="1">
        <v>1.6393442622950001</v>
      </c>
      <c r="P535" s="3" t="s">
        <v>61</v>
      </c>
      <c r="Q535" s="3" t="s">
        <v>61</v>
      </c>
      <c r="R535" s="3" t="s">
        <v>61</v>
      </c>
      <c r="S535" s="3" t="s">
        <v>61</v>
      </c>
      <c r="T535" s="3" t="s">
        <v>61</v>
      </c>
      <c r="U535" s="3" t="s">
        <v>61</v>
      </c>
      <c r="V535" s="3" t="s">
        <v>61</v>
      </c>
      <c r="W535" s="18" t="s">
        <v>61</v>
      </c>
    </row>
    <row r="536" spans="3:23" x14ac:dyDescent="0.2">
      <c r="C536" s="70"/>
      <c r="D536" s="67"/>
      <c r="E536" s="4" t="s">
        <v>30</v>
      </c>
      <c r="F536" s="52" t="s">
        <v>624</v>
      </c>
      <c r="G536" s="7">
        <v>256</v>
      </c>
      <c r="H536" s="9">
        <v>100</v>
      </c>
      <c r="I536" s="1">
        <v>30.46875</v>
      </c>
      <c r="J536" s="1">
        <v>64.0625</v>
      </c>
      <c r="K536" s="3" t="s">
        <v>61</v>
      </c>
      <c r="L536" s="1">
        <v>0.78125</v>
      </c>
      <c r="M536" s="1">
        <v>0.78125</v>
      </c>
      <c r="N536" s="1">
        <v>1.171875</v>
      </c>
      <c r="O536" s="1">
        <v>2.734375</v>
      </c>
      <c r="P536" s="3" t="s">
        <v>61</v>
      </c>
      <c r="Q536" s="3" t="s">
        <v>61</v>
      </c>
      <c r="R536" s="3" t="s">
        <v>61</v>
      </c>
      <c r="S536" s="3" t="s">
        <v>61</v>
      </c>
      <c r="T536" s="3" t="s">
        <v>61</v>
      </c>
      <c r="U536" s="3" t="s">
        <v>61</v>
      </c>
      <c r="V536" s="3" t="s">
        <v>61</v>
      </c>
      <c r="W536" s="18" t="s">
        <v>61</v>
      </c>
    </row>
    <row r="537" spans="3:23" x14ac:dyDescent="0.2">
      <c r="C537" s="70"/>
      <c r="D537" s="66" t="s">
        <v>21</v>
      </c>
      <c r="E537" s="5" t="s">
        <v>24</v>
      </c>
      <c r="F537" s="51" t="s">
        <v>624</v>
      </c>
      <c r="G537" s="6">
        <v>149</v>
      </c>
      <c r="H537" s="35" t="s">
        <v>61</v>
      </c>
      <c r="I537" s="14" t="s">
        <v>61</v>
      </c>
      <c r="J537" s="14" t="s">
        <v>61</v>
      </c>
      <c r="K537" s="14" t="s">
        <v>61</v>
      </c>
      <c r="L537" s="14" t="s">
        <v>61</v>
      </c>
      <c r="M537" s="14" t="s">
        <v>61</v>
      </c>
      <c r="N537" s="14" t="s">
        <v>61</v>
      </c>
      <c r="O537" s="14" t="s">
        <v>61</v>
      </c>
      <c r="P537" s="2">
        <v>100</v>
      </c>
      <c r="Q537" s="2">
        <v>33.557046979866001</v>
      </c>
      <c r="R537" s="2">
        <v>59.731543624160999</v>
      </c>
      <c r="S537" s="14" t="s">
        <v>61</v>
      </c>
      <c r="T537" s="2">
        <v>3.355704697987</v>
      </c>
      <c r="U537" s="2">
        <v>0.67114093959700005</v>
      </c>
      <c r="V537" s="2">
        <v>2.6845637583889999</v>
      </c>
      <c r="W537" s="37" t="s">
        <v>61</v>
      </c>
    </row>
    <row r="538" spans="3:23" x14ac:dyDescent="0.2">
      <c r="C538" s="70"/>
      <c r="D538" s="67"/>
      <c r="E538" s="4" t="s">
        <v>25</v>
      </c>
      <c r="F538" s="52" t="s">
        <v>624</v>
      </c>
      <c r="G538" s="7">
        <v>155</v>
      </c>
      <c r="H538" s="17" t="s">
        <v>61</v>
      </c>
      <c r="I538" s="3" t="s">
        <v>61</v>
      </c>
      <c r="J538" s="3" t="s">
        <v>61</v>
      </c>
      <c r="K538" s="3" t="s">
        <v>61</v>
      </c>
      <c r="L538" s="3" t="s">
        <v>61</v>
      </c>
      <c r="M538" s="3" t="s">
        <v>61</v>
      </c>
      <c r="N538" s="3" t="s">
        <v>61</v>
      </c>
      <c r="O538" s="3" t="s">
        <v>61</v>
      </c>
      <c r="P538" s="1">
        <v>100</v>
      </c>
      <c r="Q538" s="1">
        <v>22.580645161290001</v>
      </c>
      <c r="R538" s="1">
        <v>71.612903225805994</v>
      </c>
      <c r="S538" s="3" t="s">
        <v>61</v>
      </c>
      <c r="T538" s="1">
        <v>1.935483870968</v>
      </c>
      <c r="U538" s="1">
        <v>0.64516129032299996</v>
      </c>
      <c r="V538" s="1">
        <v>1.935483870968</v>
      </c>
      <c r="W538" s="8">
        <v>1.2903225806450001</v>
      </c>
    </row>
    <row r="539" spans="3:23" x14ac:dyDescent="0.2">
      <c r="C539" s="70"/>
      <c r="D539" s="67"/>
      <c r="E539" s="4" t="s">
        <v>26</v>
      </c>
      <c r="F539" s="52" t="s">
        <v>624</v>
      </c>
      <c r="G539" s="7">
        <v>175</v>
      </c>
      <c r="H539" s="17" t="s">
        <v>61</v>
      </c>
      <c r="I539" s="3" t="s">
        <v>61</v>
      </c>
      <c r="J539" s="3" t="s">
        <v>61</v>
      </c>
      <c r="K539" s="3" t="s">
        <v>61</v>
      </c>
      <c r="L539" s="3" t="s">
        <v>61</v>
      </c>
      <c r="M539" s="3" t="s">
        <v>61</v>
      </c>
      <c r="N539" s="3" t="s">
        <v>61</v>
      </c>
      <c r="O539" s="3" t="s">
        <v>61</v>
      </c>
      <c r="P539" s="1">
        <v>100</v>
      </c>
      <c r="Q539" s="1">
        <v>33.714285714286</v>
      </c>
      <c r="R539" s="1">
        <v>61.142857142856997</v>
      </c>
      <c r="S539" s="3" t="s">
        <v>61</v>
      </c>
      <c r="T539" s="1">
        <v>2.285714285714</v>
      </c>
      <c r="U539" s="1">
        <v>0.57142857142900005</v>
      </c>
      <c r="V539" s="1">
        <v>1.142857142857</v>
      </c>
      <c r="W539" s="8">
        <v>1.142857142857</v>
      </c>
    </row>
    <row r="540" spans="3:23" x14ac:dyDescent="0.2">
      <c r="C540" s="70"/>
      <c r="D540" s="67"/>
      <c r="E540" s="4" t="s">
        <v>27</v>
      </c>
      <c r="F540" s="52" t="s">
        <v>624</v>
      </c>
      <c r="G540" s="7">
        <v>133</v>
      </c>
      <c r="H540" s="17" t="s">
        <v>61</v>
      </c>
      <c r="I540" s="3" t="s">
        <v>61</v>
      </c>
      <c r="J540" s="3" t="s">
        <v>61</v>
      </c>
      <c r="K540" s="3" t="s">
        <v>61</v>
      </c>
      <c r="L540" s="3" t="s">
        <v>61</v>
      </c>
      <c r="M540" s="3" t="s">
        <v>61</v>
      </c>
      <c r="N540" s="3" t="s">
        <v>61</v>
      </c>
      <c r="O540" s="3" t="s">
        <v>61</v>
      </c>
      <c r="P540" s="1">
        <v>100</v>
      </c>
      <c r="Q540" s="1">
        <v>38.345864661653998</v>
      </c>
      <c r="R540" s="1">
        <v>59.398496240602</v>
      </c>
      <c r="S540" s="3" t="s">
        <v>61</v>
      </c>
      <c r="T540" s="3" t="s">
        <v>61</v>
      </c>
      <c r="U540" s="1">
        <v>0.75187969924800002</v>
      </c>
      <c r="V540" s="3" t="s">
        <v>61</v>
      </c>
      <c r="W540" s="8">
        <v>1.503759398496</v>
      </c>
    </row>
    <row r="541" spans="3:23" x14ac:dyDescent="0.2">
      <c r="C541" s="70"/>
      <c r="D541" s="67"/>
      <c r="E541" s="4" t="s">
        <v>28</v>
      </c>
      <c r="F541" s="52" t="s">
        <v>624</v>
      </c>
      <c r="G541" s="7">
        <v>153</v>
      </c>
      <c r="H541" s="17" t="s">
        <v>61</v>
      </c>
      <c r="I541" s="3" t="s">
        <v>61</v>
      </c>
      <c r="J541" s="3" t="s">
        <v>61</v>
      </c>
      <c r="K541" s="3" t="s">
        <v>61</v>
      </c>
      <c r="L541" s="3" t="s">
        <v>61</v>
      </c>
      <c r="M541" s="3" t="s">
        <v>61</v>
      </c>
      <c r="N541" s="3" t="s">
        <v>61</v>
      </c>
      <c r="O541" s="3" t="s">
        <v>61</v>
      </c>
      <c r="P541" s="1">
        <v>100</v>
      </c>
      <c r="Q541" s="1">
        <v>57.516339869280998</v>
      </c>
      <c r="R541" s="1">
        <v>32.02614379085</v>
      </c>
      <c r="S541" s="3" t="s">
        <v>61</v>
      </c>
      <c r="T541" s="1">
        <v>1.3071895424840001</v>
      </c>
      <c r="U541" s="1">
        <v>0.65359477124200005</v>
      </c>
      <c r="V541" s="1">
        <v>5.2287581699350003</v>
      </c>
      <c r="W541" s="8">
        <v>3.2679738562090002</v>
      </c>
    </row>
    <row r="542" spans="3:23" x14ac:dyDescent="0.2">
      <c r="C542" s="70"/>
      <c r="D542" s="67"/>
      <c r="E542" s="4" t="s">
        <v>29</v>
      </c>
      <c r="F542" s="52" t="s">
        <v>624</v>
      </c>
      <c r="G542" s="7">
        <v>616</v>
      </c>
      <c r="H542" s="17" t="s">
        <v>61</v>
      </c>
      <c r="I542" s="3" t="s">
        <v>61</v>
      </c>
      <c r="J542" s="3" t="s">
        <v>61</v>
      </c>
      <c r="K542" s="3" t="s">
        <v>61</v>
      </c>
      <c r="L542" s="3" t="s">
        <v>61</v>
      </c>
      <c r="M542" s="3" t="s">
        <v>61</v>
      </c>
      <c r="N542" s="3" t="s">
        <v>61</v>
      </c>
      <c r="O542" s="3" t="s">
        <v>61</v>
      </c>
      <c r="P542" s="1">
        <v>100</v>
      </c>
      <c r="Q542" s="1">
        <v>37.824675324674999</v>
      </c>
      <c r="R542" s="1">
        <v>56.168831168830998</v>
      </c>
      <c r="S542" s="3" t="s">
        <v>61</v>
      </c>
      <c r="T542" s="1">
        <v>1.461038961039</v>
      </c>
      <c r="U542" s="1">
        <v>0.64935064935099995</v>
      </c>
      <c r="V542" s="1">
        <v>2.1103896103899999</v>
      </c>
      <c r="W542" s="8">
        <v>1.785714285714</v>
      </c>
    </row>
    <row r="543" spans="3:23" x14ac:dyDescent="0.2">
      <c r="C543" s="70"/>
      <c r="D543" s="67"/>
      <c r="E543" s="4" t="s">
        <v>30</v>
      </c>
      <c r="F543" s="52" t="s">
        <v>624</v>
      </c>
      <c r="G543" s="7">
        <v>286</v>
      </c>
      <c r="H543" s="17" t="s">
        <v>61</v>
      </c>
      <c r="I543" s="3" t="s">
        <v>61</v>
      </c>
      <c r="J543" s="3" t="s">
        <v>61</v>
      </c>
      <c r="K543" s="3" t="s">
        <v>61</v>
      </c>
      <c r="L543" s="3" t="s">
        <v>61</v>
      </c>
      <c r="M543" s="3" t="s">
        <v>61</v>
      </c>
      <c r="N543" s="3" t="s">
        <v>61</v>
      </c>
      <c r="O543" s="3" t="s">
        <v>61</v>
      </c>
      <c r="P543" s="1">
        <v>100</v>
      </c>
      <c r="Q543" s="1">
        <v>48.601398601398998</v>
      </c>
      <c r="R543" s="1">
        <v>44.755244755245002</v>
      </c>
      <c r="S543" s="3" t="s">
        <v>61</v>
      </c>
      <c r="T543" s="1">
        <v>0.69930069930100003</v>
      </c>
      <c r="U543" s="1">
        <v>0.69930069930100003</v>
      </c>
      <c r="V543" s="1">
        <v>2.797202797203</v>
      </c>
      <c r="W543" s="8">
        <v>2.4475524475519999</v>
      </c>
    </row>
    <row r="544" spans="3:23" x14ac:dyDescent="0.2">
      <c r="C544" s="66" t="s">
        <v>31</v>
      </c>
      <c r="D544" s="66" t="s">
        <v>23</v>
      </c>
      <c r="E544" s="5" t="s">
        <v>32</v>
      </c>
      <c r="F544" s="51" t="s">
        <v>624</v>
      </c>
      <c r="G544" s="6">
        <v>72</v>
      </c>
      <c r="H544" s="13">
        <v>52.777777777777999</v>
      </c>
      <c r="I544" s="2">
        <v>43.055555555555998</v>
      </c>
      <c r="J544" s="2">
        <v>8.333333333333</v>
      </c>
      <c r="K544" s="14" t="s">
        <v>61</v>
      </c>
      <c r="L544" s="14" t="s">
        <v>61</v>
      </c>
      <c r="M544" s="14" t="s">
        <v>61</v>
      </c>
      <c r="N544" s="2">
        <v>1.3888888888890001</v>
      </c>
      <c r="O544" s="14" t="s">
        <v>61</v>
      </c>
      <c r="P544" s="2">
        <v>47.222222222222001</v>
      </c>
      <c r="Q544" s="2">
        <v>37.5</v>
      </c>
      <c r="R544" s="2">
        <v>5.5555555555560003</v>
      </c>
      <c r="S544" s="14" t="s">
        <v>61</v>
      </c>
      <c r="T544" s="14" t="s">
        <v>61</v>
      </c>
      <c r="U544" s="14" t="s">
        <v>61</v>
      </c>
      <c r="V544" s="2">
        <v>2.7777777777780002</v>
      </c>
      <c r="W544" s="11">
        <v>1.3888888888890001</v>
      </c>
    </row>
    <row r="545" spans="3:23" ht="26" x14ac:dyDescent="0.2">
      <c r="C545" s="70"/>
      <c r="D545" s="67"/>
      <c r="E545" s="4" t="s">
        <v>33</v>
      </c>
      <c r="F545" s="52" t="s">
        <v>624</v>
      </c>
      <c r="G545" s="7">
        <v>1007</v>
      </c>
      <c r="H545" s="9">
        <v>56.206554121152003</v>
      </c>
      <c r="I545" s="1">
        <v>0.89374379344599997</v>
      </c>
      <c r="J545" s="1">
        <v>51.936444885798998</v>
      </c>
      <c r="K545" s="3" t="s">
        <v>61</v>
      </c>
      <c r="L545" s="1">
        <v>1.588877855015</v>
      </c>
      <c r="M545" s="1">
        <v>0.29791459781500002</v>
      </c>
      <c r="N545" s="1">
        <v>0.993048659384</v>
      </c>
      <c r="O545" s="1">
        <v>0.496524329692</v>
      </c>
      <c r="P545" s="1">
        <v>43.793445878847997</v>
      </c>
      <c r="Q545" s="3" t="s">
        <v>61</v>
      </c>
      <c r="R545" s="1">
        <v>42.105263157895003</v>
      </c>
      <c r="S545" s="3" t="s">
        <v>61</v>
      </c>
      <c r="T545" s="1">
        <v>0.39721946375400002</v>
      </c>
      <c r="U545" s="3" t="s">
        <v>61</v>
      </c>
      <c r="V545" s="1">
        <v>0.69513406156900004</v>
      </c>
      <c r="W545" s="8">
        <v>0.59582919563100001</v>
      </c>
    </row>
    <row r="546" spans="3:23" ht="39" x14ac:dyDescent="0.2">
      <c r="C546" s="70"/>
      <c r="D546" s="67"/>
      <c r="E546" s="4" t="s">
        <v>34</v>
      </c>
      <c r="F546" s="52" t="s">
        <v>625</v>
      </c>
      <c r="G546" s="7">
        <v>15</v>
      </c>
      <c r="H546" s="9">
        <v>46.666666666666998</v>
      </c>
      <c r="I546" s="1">
        <v>33.333333333333002</v>
      </c>
      <c r="J546" s="3" t="s">
        <v>61</v>
      </c>
      <c r="K546" s="3" t="s">
        <v>61</v>
      </c>
      <c r="L546" s="3" t="s">
        <v>61</v>
      </c>
      <c r="M546" s="1">
        <v>6.666666666667</v>
      </c>
      <c r="N546" s="1">
        <v>6.666666666667</v>
      </c>
      <c r="O546" s="3" t="s">
        <v>61</v>
      </c>
      <c r="P546" s="1">
        <v>53.333333333333002</v>
      </c>
      <c r="Q546" s="1">
        <v>40</v>
      </c>
      <c r="R546" s="3" t="s">
        <v>61</v>
      </c>
      <c r="S546" s="3" t="s">
        <v>61</v>
      </c>
      <c r="T546" s="1">
        <v>6.666666666667</v>
      </c>
      <c r="U546" s="3" t="s">
        <v>61</v>
      </c>
      <c r="V546" s="1">
        <v>6.666666666667</v>
      </c>
      <c r="W546" s="18" t="s">
        <v>61</v>
      </c>
    </row>
    <row r="547" spans="3:23" ht="39" x14ac:dyDescent="0.2">
      <c r="C547" s="70"/>
      <c r="D547" s="67"/>
      <c r="E547" s="4" t="s">
        <v>35</v>
      </c>
      <c r="F547" s="52" t="s">
        <v>624</v>
      </c>
      <c r="G547" s="7">
        <v>197</v>
      </c>
      <c r="H547" s="9">
        <v>39.593908629441998</v>
      </c>
      <c r="I547" s="1">
        <v>34.517766497461999</v>
      </c>
      <c r="J547" s="1">
        <v>2.0304568527920002</v>
      </c>
      <c r="K547" s="3" t="s">
        <v>61</v>
      </c>
      <c r="L547" s="1">
        <v>1.522842639594</v>
      </c>
      <c r="M547" s="1">
        <v>0.50761421319800004</v>
      </c>
      <c r="N547" s="1">
        <v>0.50761421319800004</v>
      </c>
      <c r="O547" s="1">
        <v>0.50761421319800004</v>
      </c>
      <c r="P547" s="1">
        <v>60.406091370558002</v>
      </c>
      <c r="Q547" s="1">
        <v>55.329949238578997</v>
      </c>
      <c r="R547" s="1">
        <v>0.50761421319800004</v>
      </c>
      <c r="S547" s="3" t="s">
        <v>61</v>
      </c>
      <c r="T547" s="1">
        <v>2.5380710659900001</v>
      </c>
      <c r="U547" s="1">
        <v>0.50761421319800004</v>
      </c>
      <c r="V547" s="1">
        <v>1.522842639594</v>
      </c>
      <c r="W547" s="18" t="s">
        <v>61</v>
      </c>
    </row>
    <row r="548" spans="3:23" ht="26" x14ac:dyDescent="0.2">
      <c r="C548" s="70"/>
      <c r="D548" s="67"/>
      <c r="E548" s="4" t="s">
        <v>36</v>
      </c>
      <c r="F548" s="52" t="s">
        <v>624</v>
      </c>
      <c r="G548" s="7">
        <v>205</v>
      </c>
      <c r="H548" s="9">
        <v>28.292682926828999</v>
      </c>
      <c r="I548" s="1">
        <v>27.317073170732002</v>
      </c>
      <c r="J548" s="3" t="s">
        <v>61</v>
      </c>
      <c r="K548" s="3" t="s">
        <v>61</v>
      </c>
      <c r="L548" s="1">
        <v>0.48780487804900002</v>
      </c>
      <c r="M548" s="3" t="s">
        <v>61</v>
      </c>
      <c r="N548" s="1">
        <v>0.48780487804900002</v>
      </c>
      <c r="O548" s="3" t="s">
        <v>61</v>
      </c>
      <c r="P548" s="1">
        <v>71.707317073170998</v>
      </c>
      <c r="Q548" s="1">
        <v>65.365853658537006</v>
      </c>
      <c r="R548" s="3" t="s">
        <v>61</v>
      </c>
      <c r="S548" s="3" t="s">
        <v>61</v>
      </c>
      <c r="T548" s="1">
        <v>1.951219512195</v>
      </c>
      <c r="U548" s="1">
        <v>1.951219512195</v>
      </c>
      <c r="V548" s="1">
        <v>1.951219512195</v>
      </c>
      <c r="W548" s="8">
        <v>0.48780487804900002</v>
      </c>
    </row>
    <row r="549" spans="3:23" x14ac:dyDescent="0.2">
      <c r="C549" s="70"/>
      <c r="D549" s="67"/>
      <c r="E549" s="4" t="s">
        <v>37</v>
      </c>
      <c r="F549" s="52" t="s">
        <v>625</v>
      </c>
      <c r="G549" s="7">
        <v>32</v>
      </c>
      <c r="H549" s="9">
        <v>50</v>
      </c>
      <c r="I549" s="1">
        <v>18.75</v>
      </c>
      <c r="J549" s="1">
        <v>15.625</v>
      </c>
      <c r="K549" s="3" t="s">
        <v>61</v>
      </c>
      <c r="L549" s="3" t="s">
        <v>61</v>
      </c>
      <c r="M549" s="3" t="s">
        <v>61</v>
      </c>
      <c r="N549" s="3" t="s">
        <v>61</v>
      </c>
      <c r="O549" s="1">
        <v>15.625</v>
      </c>
      <c r="P549" s="1">
        <v>50</v>
      </c>
      <c r="Q549" s="1">
        <v>21.875</v>
      </c>
      <c r="R549" s="1">
        <v>18.75</v>
      </c>
      <c r="S549" s="3" t="s">
        <v>61</v>
      </c>
      <c r="T549" s="3" t="s">
        <v>61</v>
      </c>
      <c r="U549" s="3" t="s">
        <v>61</v>
      </c>
      <c r="V549" s="3" t="s">
        <v>61</v>
      </c>
      <c r="W549" s="8">
        <v>9.375</v>
      </c>
    </row>
    <row r="550" spans="3:23" x14ac:dyDescent="0.2">
      <c r="C550" s="70"/>
      <c r="D550" s="66" t="s">
        <v>20</v>
      </c>
      <c r="E550" s="5" t="s">
        <v>32</v>
      </c>
      <c r="F550" s="51" t="s">
        <v>625</v>
      </c>
      <c r="G550" s="6">
        <v>38</v>
      </c>
      <c r="H550" s="13">
        <v>100</v>
      </c>
      <c r="I550" s="2">
        <v>81.578947368420998</v>
      </c>
      <c r="J550" s="2">
        <v>15.789473684211</v>
      </c>
      <c r="K550" s="14" t="s">
        <v>61</v>
      </c>
      <c r="L550" s="14" t="s">
        <v>61</v>
      </c>
      <c r="M550" s="14" t="s">
        <v>61</v>
      </c>
      <c r="N550" s="2">
        <v>2.6315789473679998</v>
      </c>
      <c r="O550" s="14" t="s">
        <v>61</v>
      </c>
      <c r="P550" s="14" t="s">
        <v>61</v>
      </c>
      <c r="Q550" s="14" t="s">
        <v>61</v>
      </c>
      <c r="R550" s="14" t="s">
        <v>61</v>
      </c>
      <c r="S550" s="14" t="s">
        <v>61</v>
      </c>
      <c r="T550" s="14" t="s">
        <v>61</v>
      </c>
      <c r="U550" s="14" t="s">
        <v>61</v>
      </c>
      <c r="V550" s="14" t="s">
        <v>61</v>
      </c>
      <c r="W550" s="37" t="s">
        <v>61</v>
      </c>
    </row>
    <row r="551" spans="3:23" ht="26" x14ac:dyDescent="0.2">
      <c r="C551" s="70"/>
      <c r="D551" s="67"/>
      <c r="E551" s="4" t="s">
        <v>33</v>
      </c>
      <c r="F551" s="52" t="s">
        <v>624</v>
      </c>
      <c r="G551" s="7">
        <v>566</v>
      </c>
      <c r="H551" s="9">
        <v>100</v>
      </c>
      <c r="I551" s="1">
        <v>1.5901060070669999</v>
      </c>
      <c r="J551" s="1">
        <v>92.402826855124005</v>
      </c>
      <c r="K551" s="3" t="s">
        <v>61</v>
      </c>
      <c r="L551" s="1">
        <v>2.8268551236750001</v>
      </c>
      <c r="M551" s="1">
        <v>0.53003533568899996</v>
      </c>
      <c r="N551" s="1">
        <v>1.766784452297</v>
      </c>
      <c r="O551" s="1">
        <v>0.88339222614799995</v>
      </c>
      <c r="P551" s="3" t="s">
        <v>61</v>
      </c>
      <c r="Q551" s="3" t="s">
        <v>61</v>
      </c>
      <c r="R551" s="3" t="s">
        <v>61</v>
      </c>
      <c r="S551" s="3" t="s">
        <v>61</v>
      </c>
      <c r="T551" s="3" t="s">
        <v>61</v>
      </c>
      <c r="U551" s="3" t="s">
        <v>61</v>
      </c>
      <c r="V551" s="3" t="s">
        <v>61</v>
      </c>
      <c r="W551" s="18" t="s">
        <v>61</v>
      </c>
    </row>
    <row r="552" spans="3:23" ht="39" x14ac:dyDescent="0.2">
      <c r="C552" s="70"/>
      <c r="D552" s="67"/>
      <c r="E552" s="4" t="s">
        <v>34</v>
      </c>
      <c r="F552" s="52" t="s">
        <v>625</v>
      </c>
      <c r="G552" s="7">
        <v>7</v>
      </c>
      <c r="H552" s="9">
        <v>100</v>
      </c>
      <c r="I552" s="1">
        <v>71.428571428571004</v>
      </c>
      <c r="J552" s="3" t="s">
        <v>61</v>
      </c>
      <c r="K552" s="3" t="s">
        <v>61</v>
      </c>
      <c r="L552" s="3" t="s">
        <v>61</v>
      </c>
      <c r="M552" s="1">
        <v>14.285714285714</v>
      </c>
      <c r="N552" s="1">
        <v>14.285714285714</v>
      </c>
      <c r="O552" s="3" t="s">
        <v>61</v>
      </c>
      <c r="P552" s="3" t="s">
        <v>61</v>
      </c>
      <c r="Q552" s="3" t="s">
        <v>61</v>
      </c>
      <c r="R552" s="3" t="s">
        <v>61</v>
      </c>
      <c r="S552" s="3" t="s">
        <v>61</v>
      </c>
      <c r="T552" s="3" t="s">
        <v>61</v>
      </c>
      <c r="U552" s="3" t="s">
        <v>61</v>
      </c>
      <c r="V552" s="3" t="s">
        <v>61</v>
      </c>
      <c r="W552" s="18" t="s">
        <v>61</v>
      </c>
    </row>
    <row r="553" spans="3:23" ht="39" x14ac:dyDescent="0.2">
      <c r="C553" s="70"/>
      <c r="D553" s="67"/>
      <c r="E553" s="4" t="s">
        <v>35</v>
      </c>
      <c r="F553" s="52" t="s">
        <v>624</v>
      </c>
      <c r="G553" s="7">
        <v>78</v>
      </c>
      <c r="H553" s="9">
        <v>100</v>
      </c>
      <c r="I553" s="1">
        <v>87.179487179486998</v>
      </c>
      <c r="J553" s="1">
        <v>5.1282051282049999</v>
      </c>
      <c r="K553" s="3" t="s">
        <v>61</v>
      </c>
      <c r="L553" s="1">
        <v>3.8461538461539999</v>
      </c>
      <c r="M553" s="1">
        <v>1.2820512820509999</v>
      </c>
      <c r="N553" s="1">
        <v>1.2820512820509999</v>
      </c>
      <c r="O553" s="1">
        <v>1.2820512820509999</v>
      </c>
      <c r="P553" s="3" t="s">
        <v>61</v>
      </c>
      <c r="Q553" s="3" t="s">
        <v>61</v>
      </c>
      <c r="R553" s="3" t="s">
        <v>61</v>
      </c>
      <c r="S553" s="3" t="s">
        <v>61</v>
      </c>
      <c r="T553" s="3" t="s">
        <v>61</v>
      </c>
      <c r="U553" s="3" t="s">
        <v>61</v>
      </c>
      <c r="V553" s="3" t="s">
        <v>61</v>
      </c>
      <c r="W553" s="18" t="s">
        <v>61</v>
      </c>
    </row>
    <row r="554" spans="3:23" ht="26" x14ac:dyDescent="0.2">
      <c r="C554" s="70"/>
      <c r="D554" s="67"/>
      <c r="E554" s="4" t="s">
        <v>36</v>
      </c>
      <c r="F554" s="52" t="s">
        <v>624</v>
      </c>
      <c r="G554" s="7">
        <v>58</v>
      </c>
      <c r="H554" s="9">
        <v>100</v>
      </c>
      <c r="I554" s="1">
        <v>96.551724137931004</v>
      </c>
      <c r="J554" s="3" t="s">
        <v>61</v>
      </c>
      <c r="K554" s="3" t="s">
        <v>61</v>
      </c>
      <c r="L554" s="1">
        <v>1.7241379310339999</v>
      </c>
      <c r="M554" s="3" t="s">
        <v>61</v>
      </c>
      <c r="N554" s="1">
        <v>1.7241379310339999</v>
      </c>
      <c r="O554" s="3" t="s">
        <v>61</v>
      </c>
      <c r="P554" s="3" t="s">
        <v>61</v>
      </c>
      <c r="Q554" s="3" t="s">
        <v>61</v>
      </c>
      <c r="R554" s="3" t="s">
        <v>61</v>
      </c>
      <c r="S554" s="3" t="s">
        <v>61</v>
      </c>
      <c r="T554" s="3" t="s">
        <v>61</v>
      </c>
      <c r="U554" s="3" t="s">
        <v>61</v>
      </c>
      <c r="V554" s="3" t="s">
        <v>61</v>
      </c>
      <c r="W554" s="18" t="s">
        <v>61</v>
      </c>
    </row>
    <row r="555" spans="3:23" x14ac:dyDescent="0.2">
      <c r="C555" s="70"/>
      <c r="D555" s="67"/>
      <c r="E555" s="4" t="s">
        <v>37</v>
      </c>
      <c r="F555" s="52" t="s">
        <v>625</v>
      </c>
      <c r="G555" s="7">
        <v>16</v>
      </c>
      <c r="H555" s="9">
        <v>100</v>
      </c>
      <c r="I555" s="1">
        <v>37.5</v>
      </c>
      <c r="J555" s="1">
        <v>31.25</v>
      </c>
      <c r="K555" s="3" t="s">
        <v>61</v>
      </c>
      <c r="L555" s="3" t="s">
        <v>61</v>
      </c>
      <c r="M555" s="3" t="s">
        <v>61</v>
      </c>
      <c r="N555" s="3" t="s">
        <v>61</v>
      </c>
      <c r="O555" s="1">
        <v>31.25</v>
      </c>
      <c r="P555" s="3" t="s">
        <v>61</v>
      </c>
      <c r="Q555" s="3" t="s">
        <v>61</v>
      </c>
      <c r="R555" s="3" t="s">
        <v>61</v>
      </c>
      <c r="S555" s="3" t="s">
        <v>61</v>
      </c>
      <c r="T555" s="3" t="s">
        <v>61</v>
      </c>
      <c r="U555" s="3" t="s">
        <v>61</v>
      </c>
      <c r="V555" s="3" t="s">
        <v>61</v>
      </c>
      <c r="W555" s="18" t="s">
        <v>61</v>
      </c>
    </row>
    <row r="556" spans="3:23" x14ac:dyDescent="0.2">
      <c r="C556" s="70"/>
      <c r="D556" s="66" t="s">
        <v>21</v>
      </c>
      <c r="E556" s="5" t="s">
        <v>32</v>
      </c>
      <c r="F556" s="51" t="s">
        <v>625</v>
      </c>
      <c r="G556" s="6">
        <v>34</v>
      </c>
      <c r="H556" s="35" t="s">
        <v>61</v>
      </c>
      <c r="I556" s="14" t="s">
        <v>61</v>
      </c>
      <c r="J556" s="14" t="s">
        <v>61</v>
      </c>
      <c r="K556" s="14" t="s">
        <v>61</v>
      </c>
      <c r="L556" s="14" t="s">
        <v>61</v>
      </c>
      <c r="M556" s="14" t="s">
        <v>61</v>
      </c>
      <c r="N556" s="14" t="s">
        <v>61</v>
      </c>
      <c r="O556" s="14" t="s">
        <v>61</v>
      </c>
      <c r="P556" s="2">
        <v>100</v>
      </c>
      <c r="Q556" s="2">
        <v>79.411764705882007</v>
      </c>
      <c r="R556" s="2">
        <v>11.764705882353001</v>
      </c>
      <c r="S556" s="14" t="s">
        <v>61</v>
      </c>
      <c r="T556" s="14" t="s">
        <v>61</v>
      </c>
      <c r="U556" s="14" t="s">
        <v>61</v>
      </c>
      <c r="V556" s="2">
        <v>5.8823529411760003</v>
      </c>
      <c r="W556" s="11">
        <v>2.9411764705880001</v>
      </c>
    </row>
    <row r="557" spans="3:23" ht="26" x14ac:dyDescent="0.2">
      <c r="C557" s="70"/>
      <c r="D557" s="67"/>
      <c r="E557" s="4" t="s">
        <v>33</v>
      </c>
      <c r="F557" s="52" t="s">
        <v>624</v>
      </c>
      <c r="G557" s="7">
        <v>441</v>
      </c>
      <c r="H557" s="17" t="s">
        <v>61</v>
      </c>
      <c r="I557" s="3" t="s">
        <v>61</v>
      </c>
      <c r="J557" s="3" t="s">
        <v>61</v>
      </c>
      <c r="K557" s="3" t="s">
        <v>61</v>
      </c>
      <c r="L557" s="3" t="s">
        <v>61</v>
      </c>
      <c r="M557" s="3" t="s">
        <v>61</v>
      </c>
      <c r="N557" s="3" t="s">
        <v>61</v>
      </c>
      <c r="O557" s="3" t="s">
        <v>61</v>
      </c>
      <c r="P557" s="1">
        <v>100</v>
      </c>
      <c r="Q557" s="3" t="s">
        <v>61</v>
      </c>
      <c r="R557" s="1">
        <v>96.145124716552999</v>
      </c>
      <c r="S557" s="3" t="s">
        <v>61</v>
      </c>
      <c r="T557" s="1">
        <v>0.90702947845799997</v>
      </c>
      <c r="U557" s="3" t="s">
        <v>61</v>
      </c>
      <c r="V557" s="1">
        <v>1.587301587302</v>
      </c>
      <c r="W557" s="8">
        <v>1.360544217687</v>
      </c>
    </row>
    <row r="558" spans="3:23" ht="39" x14ac:dyDescent="0.2">
      <c r="C558" s="70"/>
      <c r="D558" s="67"/>
      <c r="E558" s="4" t="s">
        <v>34</v>
      </c>
      <c r="F558" s="52" t="s">
        <v>625</v>
      </c>
      <c r="G558" s="7">
        <v>8</v>
      </c>
      <c r="H558" s="17" t="s">
        <v>61</v>
      </c>
      <c r="I558" s="3" t="s">
        <v>61</v>
      </c>
      <c r="J558" s="3" t="s">
        <v>61</v>
      </c>
      <c r="K558" s="3" t="s">
        <v>61</v>
      </c>
      <c r="L558" s="3" t="s">
        <v>61</v>
      </c>
      <c r="M558" s="3" t="s">
        <v>61</v>
      </c>
      <c r="N558" s="3" t="s">
        <v>61</v>
      </c>
      <c r="O558" s="3" t="s">
        <v>61</v>
      </c>
      <c r="P558" s="1">
        <v>100</v>
      </c>
      <c r="Q558" s="1">
        <v>75</v>
      </c>
      <c r="R558" s="3" t="s">
        <v>61</v>
      </c>
      <c r="S558" s="3" t="s">
        <v>61</v>
      </c>
      <c r="T558" s="1">
        <v>12.5</v>
      </c>
      <c r="U558" s="3" t="s">
        <v>61</v>
      </c>
      <c r="V558" s="1">
        <v>12.5</v>
      </c>
      <c r="W558" s="18" t="s">
        <v>61</v>
      </c>
    </row>
    <row r="559" spans="3:23" ht="39" x14ac:dyDescent="0.2">
      <c r="C559" s="70"/>
      <c r="D559" s="67"/>
      <c r="E559" s="4" t="s">
        <v>35</v>
      </c>
      <c r="F559" s="52" t="s">
        <v>624</v>
      </c>
      <c r="G559" s="7">
        <v>119</v>
      </c>
      <c r="H559" s="17" t="s">
        <v>61</v>
      </c>
      <c r="I559" s="3" t="s">
        <v>61</v>
      </c>
      <c r="J559" s="3" t="s">
        <v>61</v>
      </c>
      <c r="K559" s="3" t="s">
        <v>61</v>
      </c>
      <c r="L559" s="3" t="s">
        <v>61</v>
      </c>
      <c r="M559" s="3" t="s">
        <v>61</v>
      </c>
      <c r="N559" s="3" t="s">
        <v>61</v>
      </c>
      <c r="O559" s="3" t="s">
        <v>61</v>
      </c>
      <c r="P559" s="1">
        <v>100</v>
      </c>
      <c r="Q559" s="1">
        <v>91.596638655462002</v>
      </c>
      <c r="R559" s="1">
        <v>0.84033613445400002</v>
      </c>
      <c r="S559" s="3" t="s">
        <v>61</v>
      </c>
      <c r="T559" s="1">
        <v>4.2016806722690001</v>
      </c>
      <c r="U559" s="1">
        <v>0.84033613445400002</v>
      </c>
      <c r="V559" s="1">
        <v>2.5210084033609998</v>
      </c>
      <c r="W559" s="18" t="s">
        <v>61</v>
      </c>
    </row>
    <row r="560" spans="3:23" ht="26" x14ac:dyDescent="0.2">
      <c r="C560" s="70"/>
      <c r="D560" s="67"/>
      <c r="E560" s="4" t="s">
        <v>36</v>
      </c>
      <c r="F560" s="52" t="s">
        <v>624</v>
      </c>
      <c r="G560" s="7">
        <v>147</v>
      </c>
      <c r="H560" s="17" t="s">
        <v>61</v>
      </c>
      <c r="I560" s="3" t="s">
        <v>61</v>
      </c>
      <c r="J560" s="3" t="s">
        <v>61</v>
      </c>
      <c r="K560" s="3" t="s">
        <v>61</v>
      </c>
      <c r="L560" s="3" t="s">
        <v>61</v>
      </c>
      <c r="M560" s="3" t="s">
        <v>61</v>
      </c>
      <c r="N560" s="3" t="s">
        <v>61</v>
      </c>
      <c r="O560" s="3" t="s">
        <v>61</v>
      </c>
      <c r="P560" s="1">
        <v>100</v>
      </c>
      <c r="Q560" s="1">
        <v>91.156462585034006</v>
      </c>
      <c r="R560" s="3" t="s">
        <v>61</v>
      </c>
      <c r="S560" s="3" t="s">
        <v>61</v>
      </c>
      <c r="T560" s="1">
        <v>2.7210884353739999</v>
      </c>
      <c r="U560" s="1">
        <v>2.7210884353739999</v>
      </c>
      <c r="V560" s="1">
        <v>2.7210884353739999</v>
      </c>
      <c r="W560" s="8">
        <v>0.68027210884400002</v>
      </c>
    </row>
    <row r="561" spans="3:23" x14ac:dyDescent="0.2">
      <c r="C561" s="70"/>
      <c r="D561" s="67"/>
      <c r="E561" s="4" t="s">
        <v>37</v>
      </c>
      <c r="F561" s="52" t="s">
        <v>625</v>
      </c>
      <c r="G561" s="7">
        <v>16</v>
      </c>
      <c r="H561" s="17" t="s">
        <v>61</v>
      </c>
      <c r="I561" s="3" t="s">
        <v>61</v>
      </c>
      <c r="J561" s="3" t="s">
        <v>61</v>
      </c>
      <c r="K561" s="3" t="s">
        <v>61</v>
      </c>
      <c r="L561" s="3" t="s">
        <v>61</v>
      </c>
      <c r="M561" s="3" t="s">
        <v>61</v>
      </c>
      <c r="N561" s="3" t="s">
        <v>61</v>
      </c>
      <c r="O561" s="3" t="s">
        <v>61</v>
      </c>
      <c r="P561" s="1">
        <v>100</v>
      </c>
      <c r="Q561" s="1">
        <v>43.75</v>
      </c>
      <c r="R561" s="1">
        <v>37.5</v>
      </c>
      <c r="S561" s="3" t="s">
        <v>61</v>
      </c>
      <c r="T561" s="3" t="s">
        <v>61</v>
      </c>
      <c r="U561" s="3" t="s">
        <v>61</v>
      </c>
      <c r="V561" s="3" t="s">
        <v>61</v>
      </c>
      <c r="W561" s="8">
        <v>18.75</v>
      </c>
    </row>
    <row r="562" spans="3:23" x14ac:dyDescent="0.2">
      <c r="C562" s="66" t="s">
        <v>38</v>
      </c>
      <c r="D562" s="66" t="s">
        <v>23</v>
      </c>
      <c r="E562" s="5" t="s">
        <v>39</v>
      </c>
      <c r="F562" s="51" t="s">
        <v>624</v>
      </c>
      <c r="G562" s="6">
        <v>458</v>
      </c>
      <c r="H562" s="13">
        <v>38.209606986899999</v>
      </c>
      <c r="I562" s="2">
        <v>38.209606986899999</v>
      </c>
      <c r="J562" s="14" t="s">
        <v>61</v>
      </c>
      <c r="K562" s="14" t="s">
        <v>61</v>
      </c>
      <c r="L562" s="14" t="s">
        <v>61</v>
      </c>
      <c r="M562" s="14" t="s">
        <v>61</v>
      </c>
      <c r="N562" s="14" t="s">
        <v>61</v>
      </c>
      <c r="O562" s="14" t="s">
        <v>61</v>
      </c>
      <c r="P562" s="2">
        <v>61.790393013100001</v>
      </c>
      <c r="Q562" s="2">
        <v>61.790393013100001</v>
      </c>
      <c r="R562" s="14" t="s">
        <v>61</v>
      </c>
      <c r="S562" s="14" t="s">
        <v>61</v>
      </c>
      <c r="T562" s="14" t="s">
        <v>61</v>
      </c>
      <c r="U562" s="14" t="s">
        <v>61</v>
      </c>
      <c r="V562" s="14" t="s">
        <v>61</v>
      </c>
      <c r="W562" s="37" t="s">
        <v>61</v>
      </c>
    </row>
    <row r="563" spans="3:23" x14ac:dyDescent="0.2">
      <c r="C563" s="70"/>
      <c r="D563" s="67"/>
      <c r="E563" s="4" t="s">
        <v>40</v>
      </c>
      <c r="F563" s="52" t="s">
        <v>624</v>
      </c>
      <c r="G563" s="7">
        <v>973</v>
      </c>
      <c r="H563" s="9">
        <v>55.292908530319004</v>
      </c>
      <c r="I563" s="3" t="s">
        <v>61</v>
      </c>
      <c r="J563" s="1">
        <v>55.292908530319004</v>
      </c>
      <c r="K563" s="3" t="s">
        <v>61</v>
      </c>
      <c r="L563" s="3" t="s">
        <v>61</v>
      </c>
      <c r="M563" s="3" t="s">
        <v>61</v>
      </c>
      <c r="N563" s="3" t="s">
        <v>61</v>
      </c>
      <c r="O563" s="3" t="s">
        <v>61</v>
      </c>
      <c r="P563" s="1">
        <v>44.707091469680996</v>
      </c>
      <c r="Q563" s="3" t="s">
        <v>61</v>
      </c>
      <c r="R563" s="1">
        <v>44.707091469680996</v>
      </c>
      <c r="S563" s="3" t="s">
        <v>61</v>
      </c>
      <c r="T563" s="3" t="s">
        <v>61</v>
      </c>
      <c r="U563" s="3" t="s">
        <v>61</v>
      </c>
      <c r="V563" s="3" t="s">
        <v>61</v>
      </c>
      <c r="W563" s="18" t="s">
        <v>61</v>
      </c>
    </row>
    <row r="564" spans="3:23" x14ac:dyDescent="0.2">
      <c r="C564" s="70"/>
      <c r="D564" s="67"/>
      <c r="E564" s="4" t="s">
        <v>41</v>
      </c>
      <c r="F564" s="52" t="s">
        <v>624</v>
      </c>
      <c r="G564" s="7">
        <v>0</v>
      </c>
      <c r="H564" s="17" t="s">
        <v>61</v>
      </c>
      <c r="I564" s="3" t="s">
        <v>61</v>
      </c>
      <c r="J564" s="3" t="s">
        <v>61</v>
      </c>
      <c r="K564" s="3" t="s">
        <v>61</v>
      </c>
      <c r="L564" s="3" t="s">
        <v>61</v>
      </c>
      <c r="M564" s="3" t="s">
        <v>61</v>
      </c>
      <c r="N564" s="3" t="s">
        <v>61</v>
      </c>
      <c r="O564" s="3" t="s">
        <v>61</v>
      </c>
      <c r="P564" s="3" t="s">
        <v>61</v>
      </c>
      <c r="Q564" s="3" t="s">
        <v>61</v>
      </c>
      <c r="R564" s="3" t="s">
        <v>61</v>
      </c>
      <c r="S564" s="3" t="s">
        <v>61</v>
      </c>
      <c r="T564" s="3" t="s">
        <v>61</v>
      </c>
      <c r="U564" s="3" t="s">
        <v>61</v>
      </c>
      <c r="V564" s="3" t="s">
        <v>61</v>
      </c>
      <c r="W564" s="18" t="s">
        <v>61</v>
      </c>
    </row>
    <row r="565" spans="3:23" x14ac:dyDescent="0.2">
      <c r="C565" s="70"/>
      <c r="D565" s="67"/>
      <c r="E565" s="4" t="s">
        <v>42</v>
      </c>
      <c r="F565" s="52" t="s">
        <v>625</v>
      </c>
      <c r="G565" s="7">
        <v>34</v>
      </c>
      <c r="H565" s="9">
        <v>58.823529411765001</v>
      </c>
      <c r="I565" s="3" t="s">
        <v>61</v>
      </c>
      <c r="J565" s="3" t="s">
        <v>61</v>
      </c>
      <c r="K565" s="3" t="s">
        <v>61</v>
      </c>
      <c r="L565" s="1">
        <v>58.823529411765001</v>
      </c>
      <c r="M565" s="3" t="s">
        <v>61</v>
      </c>
      <c r="N565" s="3" t="s">
        <v>61</v>
      </c>
      <c r="O565" s="3" t="s">
        <v>61</v>
      </c>
      <c r="P565" s="1">
        <v>41.176470588234999</v>
      </c>
      <c r="Q565" s="3" t="s">
        <v>61</v>
      </c>
      <c r="R565" s="3" t="s">
        <v>61</v>
      </c>
      <c r="S565" s="3" t="s">
        <v>61</v>
      </c>
      <c r="T565" s="1">
        <v>41.176470588234999</v>
      </c>
      <c r="U565" s="3" t="s">
        <v>61</v>
      </c>
      <c r="V565" s="3" t="s">
        <v>61</v>
      </c>
      <c r="W565" s="18" t="s">
        <v>61</v>
      </c>
    </row>
    <row r="566" spans="3:23" x14ac:dyDescent="0.2">
      <c r="C566" s="70"/>
      <c r="D566" s="67"/>
      <c r="E566" s="4" t="s">
        <v>43</v>
      </c>
      <c r="F566" s="52" t="s">
        <v>625</v>
      </c>
      <c r="G566" s="7">
        <v>10</v>
      </c>
      <c r="H566" s="9">
        <v>50</v>
      </c>
      <c r="I566" s="3" t="s">
        <v>61</v>
      </c>
      <c r="J566" s="3" t="s">
        <v>61</v>
      </c>
      <c r="K566" s="3" t="s">
        <v>61</v>
      </c>
      <c r="L566" s="3" t="s">
        <v>61</v>
      </c>
      <c r="M566" s="1">
        <v>50</v>
      </c>
      <c r="N566" s="3" t="s">
        <v>61</v>
      </c>
      <c r="O566" s="3" t="s">
        <v>61</v>
      </c>
      <c r="P566" s="1">
        <v>50</v>
      </c>
      <c r="Q566" s="3" t="s">
        <v>61</v>
      </c>
      <c r="R566" s="3" t="s">
        <v>61</v>
      </c>
      <c r="S566" s="3" t="s">
        <v>61</v>
      </c>
      <c r="T566" s="3" t="s">
        <v>61</v>
      </c>
      <c r="U566" s="1">
        <v>50</v>
      </c>
      <c r="V566" s="3" t="s">
        <v>61</v>
      </c>
      <c r="W566" s="18" t="s">
        <v>61</v>
      </c>
    </row>
    <row r="567" spans="3:23" x14ac:dyDescent="0.2">
      <c r="C567" s="70"/>
      <c r="D567" s="67"/>
      <c r="E567" s="4" t="s">
        <v>44</v>
      </c>
      <c r="F567" s="52" t="s">
        <v>625</v>
      </c>
      <c r="G567" s="7">
        <v>31</v>
      </c>
      <c r="H567" s="9">
        <v>45.161290322581003</v>
      </c>
      <c r="I567" s="3" t="s">
        <v>61</v>
      </c>
      <c r="J567" s="3" t="s">
        <v>61</v>
      </c>
      <c r="K567" s="3" t="s">
        <v>61</v>
      </c>
      <c r="L567" s="3" t="s">
        <v>61</v>
      </c>
      <c r="M567" s="3" t="s">
        <v>61</v>
      </c>
      <c r="N567" s="1">
        <v>45.161290322581003</v>
      </c>
      <c r="O567" s="3" t="s">
        <v>61</v>
      </c>
      <c r="P567" s="1">
        <v>54.838709677418997</v>
      </c>
      <c r="Q567" s="3" t="s">
        <v>61</v>
      </c>
      <c r="R567" s="3" t="s">
        <v>61</v>
      </c>
      <c r="S567" s="3" t="s">
        <v>61</v>
      </c>
      <c r="T567" s="3" t="s">
        <v>61</v>
      </c>
      <c r="U567" s="3" t="s">
        <v>61</v>
      </c>
      <c r="V567" s="1">
        <v>54.838709677418997</v>
      </c>
      <c r="W567" s="18" t="s">
        <v>61</v>
      </c>
    </row>
    <row r="568" spans="3:23" x14ac:dyDescent="0.2">
      <c r="C568" s="70"/>
      <c r="D568" s="67"/>
      <c r="E568" s="4" t="s">
        <v>37</v>
      </c>
      <c r="F568" s="52" t="s">
        <v>625</v>
      </c>
      <c r="G568" s="7">
        <v>22</v>
      </c>
      <c r="H568" s="9">
        <v>50</v>
      </c>
      <c r="I568" s="3" t="s">
        <v>61</v>
      </c>
      <c r="J568" s="3" t="s">
        <v>61</v>
      </c>
      <c r="K568" s="3" t="s">
        <v>61</v>
      </c>
      <c r="L568" s="3" t="s">
        <v>61</v>
      </c>
      <c r="M568" s="3" t="s">
        <v>61</v>
      </c>
      <c r="N568" s="3" t="s">
        <v>61</v>
      </c>
      <c r="O568" s="1">
        <v>50</v>
      </c>
      <c r="P568" s="1">
        <v>50</v>
      </c>
      <c r="Q568" s="3" t="s">
        <v>61</v>
      </c>
      <c r="R568" s="3" t="s">
        <v>61</v>
      </c>
      <c r="S568" s="3" t="s">
        <v>61</v>
      </c>
      <c r="T568" s="3" t="s">
        <v>61</v>
      </c>
      <c r="U568" s="3" t="s">
        <v>61</v>
      </c>
      <c r="V568" s="3" t="s">
        <v>61</v>
      </c>
      <c r="W568" s="8">
        <v>50</v>
      </c>
    </row>
    <row r="569" spans="3:23" x14ac:dyDescent="0.2">
      <c r="C569" s="70"/>
      <c r="D569" s="66" t="s">
        <v>20</v>
      </c>
      <c r="E569" s="5" t="s">
        <v>39</v>
      </c>
      <c r="F569" s="51" t="s">
        <v>624</v>
      </c>
      <c r="G569" s="6">
        <v>175</v>
      </c>
      <c r="H569" s="13">
        <v>100</v>
      </c>
      <c r="I569" s="2">
        <v>100</v>
      </c>
      <c r="J569" s="14" t="s">
        <v>61</v>
      </c>
      <c r="K569" s="14" t="s">
        <v>61</v>
      </c>
      <c r="L569" s="14" t="s">
        <v>61</v>
      </c>
      <c r="M569" s="14" t="s">
        <v>61</v>
      </c>
      <c r="N569" s="14" t="s">
        <v>61</v>
      </c>
      <c r="O569" s="14" t="s">
        <v>61</v>
      </c>
      <c r="P569" s="14" t="s">
        <v>61</v>
      </c>
      <c r="Q569" s="14" t="s">
        <v>61</v>
      </c>
      <c r="R569" s="14" t="s">
        <v>61</v>
      </c>
      <c r="S569" s="14" t="s">
        <v>61</v>
      </c>
      <c r="T569" s="14" t="s">
        <v>61</v>
      </c>
      <c r="U569" s="14" t="s">
        <v>61</v>
      </c>
      <c r="V569" s="14" t="s">
        <v>61</v>
      </c>
      <c r="W569" s="37" t="s">
        <v>61</v>
      </c>
    </row>
    <row r="570" spans="3:23" x14ac:dyDescent="0.2">
      <c r="C570" s="70"/>
      <c r="D570" s="67"/>
      <c r="E570" s="4" t="s">
        <v>40</v>
      </c>
      <c r="F570" s="52" t="s">
        <v>624</v>
      </c>
      <c r="G570" s="7">
        <v>538</v>
      </c>
      <c r="H570" s="9">
        <v>100</v>
      </c>
      <c r="I570" s="3" t="s">
        <v>61</v>
      </c>
      <c r="J570" s="1">
        <v>100</v>
      </c>
      <c r="K570" s="3" t="s">
        <v>61</v>
      </c>
      <c r="L570" s="3" t="s">
        <v>61</v>
      </c>
      <c r="M570" s="3" t="s">
        <v>61</v>
      </c>
      <c r="N570" s="3" t="s">
        <v>61</v>
      </c>
      <c r="O570" s="3" t="s">
        <v>61</v>
      </c>
      <c r="P570" s="3" t="s">
        <v>61</v>
      </c>
      <c r="Q570" s="3" t="s">
        <v>61</v>
      </c>
      <c r="R570" s="3" t="s">
        <v>61</v>
      </c>
      <c r="S570" s="3" t="s">
        <v>61</v>
      </c>
      <c r="T570" s="3" t="s">
        <v>61</v>
      </c>
      <c r="U570" s="3" t="s">
        <v>61</v>
      </c>
      <c r="V570" s="3" t="s">
        <v>61</v>
      </c>
      <c r="W570" s="18" t="s">
        <v>61</v>
      </c>
    </row>
    <row r="571" spans="3:23" x14ac:dyDescent="0.2">
      <c r="C571" s="70"/>
      <c r="D571" s="67"/>
      <c r="E571" s="4" t="s">
        <v>41</v>
      </c>
      <c r="F571" s="52" t="s">
        <v>624</v>
      </c>
      <c r="G571" s="7">
        <v>0</v>
      </c>
      <c r="H571" s="17" t="s">
        <v>61</v>
      </c>
      <c r="I571" s="3" t="s">
        <v>61</v>
      </c>
      <c r="J571" s="3" t="s">
        <v>61</v>
      </c>
      <c r="K571" s="3" t="s">
        <v>61</v>
      </c>
      <c r="L571" s="3" t="s">
        <v>61</v>
      </c>
      <c r="M571" s="3" t="s">
        <v>61</v>
      </c>
      <c r="N571" s="3" t="s">
        <v>61</v>
      </c>
      <c r="O571" s="3" t="s">
        <v>61</v>
      </c>
      <c r="P571" s="3" t="s">
        <v>61</v>
      </c>
      <c r="Q571" s="3" t="s">
        <v>61</v>
      </c>
      <c r="R571" s="3" t="s">
        <v>61</v>
      </c>
      <c r="S571" s="3" t="s">
        <v>61</v>
      </c>
      <c r="T571" s="3" t="s">
        <v>61</v>
      </c>
      <c r="U571" s="3" t="s">
        <v>61</v>
      </c>
      <c r="V571" s="3" t="s">
        <v>61</v>
      </c>
      <c r="W571" s="18" t="s">
        <v>61</v>
      </c>
    </row>
    <row r="572" spans="3:23" x14ac:dyDescent="0.2">
      <c r="C572" s="70"/>
      <c r="D572" s="67"/>
      <c r="E572" s="4" t="s">
        <v>42</v>
      </c>
      <c r="F572" s="52" t="s">
        <v>625</v>
      </c>
      <c r="G572" s="7">
        <v>20</v>
      </c>
      <c r="H572" s="9">
        <v>100</v>
      </c>
      <c r="I572" s="3" t="s">
        <v>61</v>
      </c>
      <c r="J572" s="3" t="s">
        <v>61</v>
      </c>
      <c r="K572" s="3" t="s">
        <v>61</v>
      </c>
      <c r="L572" s="1">
        <v>100</v>
      </c>
      <c r="M572" s="3" t="s">
        <v>61</v>
      </c>
      <c r="N572" s="3" t="s">
        <v>61</v>
      </c>
      <c r="O572" s="3" t="s">
        <v>61</v>
      </c>
      <c r="P572" s="3" t="s">
        <v>61</v>
      </c>
      <c r="Q572" s="3" t="s">
        <v>61</v>
      </c>
      <c r="R572" s="3" t="s">
        <v>61</v>
      </c>
      <c r="S572" s="3" t="s">
        <v>61</v>
      </c>
      <c r="T572" s="3" t="s">
        <v>61</v>
      </c>
      <c r="U572" s="3" t="s">
        <v>61</v>
      </c>
      <c r="V572" s="3" t="s">
        <v>61</v>
      </c>
      <c r="W572" s="18" t="s">
        <v>61</v>
      </c>
    </row>
    <row r="573" spans="3:23" x14ac:dyDescent="0.2">
      <c r="C573" s="70"/>
      <c r="D573" s="67"/>
      <c r="E573" s="4" t="s">
        <v>43</v>
      </c>
      <c r="F573" s="52" t="s">
        <v>625</v>
      </c>
      <c r="G573" s="7">
        <v>5</v>
      </c>
      <c r="H573" s="9">
        <v>100</v>
      </c>
      <c r="I573" s="3" t="s">
        <v>61</v>
      </c>
      <c r="J573" s="3" t="s">
        <v>61</v>
      </c>
      <c r="K573" s="3" t="s">
        <v>61</v>
      </c>
      <c r="L573" s="3" t="s">
        <v>61</v>
      </c>
      <c r="M573" s="1">
        <v>100</v>
      </c>
      <c r="N573" s="3" t="s">
        <v>61</v>
      </c>
      <c r="O573" s="3" t="s">
        <v>61</v>
      </c>
      <c r="P573" s="3" t="s">
        <v>61</v>
      </c>
      <c r="Q573" s="3" t="s">
        <v>61</v>
      </c>
      <c r="R573" s="3" t="s">
        <v>61</v>
      </c>
      <c r="S573" s="3" t="s">
        <v>61</v>
      </c>
      <c r="T573" s="3" t="s">
        <v>61</v>
      </c>
      <c r="U573" s="3" t="s">
        <v>61</v>
      </c>
      <c r="V573" s="3" t="s">
        <v>61</v>
      </c>
      <c r="W573" s="18" t="s">
        <v>61</v>
      </c>
    </row>
    <row r="574" spans="3:23" x14ac:dyDescent="0.2">
      <c r="C574" s="70"/>
      <c r="D574" s="67"/>
      <c r="E574" s="4" t="s">
        <v>44</v>
      </c>
      <c r="F574" s="52" t="s">
        <v>625</v>
      </c>
      <c r="G574" s="7">
        <v>14</v>
      </c>
      <c r="H574" s="9">
        <v>100</v>
      </c>
      <c r="I574" s="3" t="s">
        <v>61</v>
      </c>
      <c r="J574" s="3" t="s">
        <v>61</v>
      </c>
      <c r="K574" s="3" t="s">
        <v>61</v>
      </c>
      <c r="L574" s="3" t="s">
        <v>61</v>
      </c>
      <c r="M574" s="3" t="s">
        <v>61</v>
      </c>
      <c r="N574" s="1">
        <v>100</v>
      </c>
      <c r="O574" s="3" t="s">
        <v>61</v>
      </c>
      <c r="P574" s="3" t="s">
        <v>61</v>
      </c>
      <c r="Q574" s="3" t="s">
        <v>61</v>
      </c>
      <c r="R574" s="3" t="s">
        <v>61</v>
      </c>
      <c r="S574" s="3" t="s">
        <v>61</v>
      </c>
      <c r="T574" s="3" t="s">
        <v>61</v>
      </c>
      <c r="U574" s="3" t="s">
        <v>61</v>
      </c>
      <c r="V574" s="3" t="s">
        <v>61</v>
      </c>
      <c r="W574" s="18" t="s">
        <v>61</v>
      </c>
    </row>
    <row r="575" spans="3:23" x14ac:dyDescent="0.2">
      <c r="C575" s="70"/>
      <c r="D575" s="67"/>
      <c r="E575" s="4" t="s">
        <v>37</v>
      </c>
      <c r="F575" s="52" t="s">
        <v>625</v>
      </c>
      <c r="G575" s="7">
        <v>11</v>
      </c>
      <c r="H575" s="9">
        <v>100</v>
      </c>
      <c r="I575" s="3" t="s">
        <v>61</v>
      </c>
      <c r="J575" s="3" t="s">
        <v>61</v>
      </c>
      <c r="K575" s="3" t="s">
        <v>61</v>
      </c>
      <c r="L575" s="3" t="s">
        <v>61</v>
      </c>
      <c r="M575" s="3" t="s">
        <v>61</v>
      </c>
      <c r="N575" s="3" t="s">
        <v>61</v>
      </c>
      <c r="O575" s="1">
        <v>100</v>
      </c>
      <c r="P575" s="3" t="s">
        <v>61</v>
      </c>
      <c r="Q575" s="3" t="s">
        <v>61</v>
      </c>
      <c r="R575" s="3" t="s">
        <v>61</v>
      </c>
      <c r="S575" s="3" t="s">
        <v>61</v>
      </c>
      <c r="T575" s="3" t="s">
        <v>61</v>
      </c>
      <c r="U575" s="3" t="s">
        <v>61</v>
      </c>
      <c r="V575" s="3" t="s">
        <v>61</v>
      </c>
      <c r="W575" s="18" t="s">
        <v>61</v>
      </c>
    </row>
    <row r="576" spans="3:23" x14ac:dyDescent="0.2">
      <c r="C576" s="70"/>
      <c r="D576" s="66" t="s">
        <v>21</v>
      </c>
      <c r="E576" s="5" t="s">
        <v>39</v>
      </c>
      <c r="F576" s="51" t="s">
        <v>624</v>
      </c>
      <c r="G576" s="6">
        <v>283</v>
      </c>
      <c r="H576" s="35" t="s">
        <v>61</v>
      </c>
      <c r="I576" s="14" t="s">
        <v>61</v>
      </c>
      <c r="J576" s="14" t="s">
        <v>61</v>
      </c>
      <c r="K576" s="14" t="s">
        <v>61</v>
      </c>
      <c r="L576" s="14" t="s">
        <v>61</v>
      </c>
      <c r="M576" s="14" t="s">
        <v>61</v>
      </c>
      <c r="N576" s="14" t="s">
        <v>61</v>
      </c>
      <c r="O576" s="14" t="s">
        <v>61</v>
      </c>
      <c r="P576" s="2">
        <v>100</v>
      </c>
      <c r="Q576" s="2">
        <v>100</v>
      </c>
      <c r="R576" s="14" t="s">
        <v>61</v>
      </c>
      <c r="S576" s="14" t="s">
        <v>61</v>
      </c>
      <c r="T576" s="14" t="s">
        <v>61</v>
      </c>
      <c r="U576" s="14" t="s">
        <v>61</v>
      </c>
      <c r="V576" s="14" t="s">
        <v>61</v>
      </c>
      <c r="W576" s="37" t="s">
        <v>61</v>
      </c>
    </row>
    <row r="577" spans="3:23" x14ac:dyDescent="0.2">
      <c r="C577" s="70"/>
      <c r="D577" s="67"/>
      <c r="E577" s="4" t="s">
        <v>40</v>
      </c>
      <c r="F577" s="52" t="s">
        <v>624</v>
      </c>
      <c r="G577" s="7">
        <v>435</v>
      </c>
      <c r="H577" s="17" t="s">
        <v>61</v>
      </c>
      <c r="I577" s="3" t="s">
        <v>61</v>
      </c>
      <c r="J577" s="3" t="s">
        <v>61</v>
      </c>
      <c r="K577" s="3" t="s">
        <v>61</v>
      </c>
      <c r="L577" s="3" t="s">
        <v>61</v>
      </c>
      <c r="M577" s="3" t="s">
        <v>61</v>
      </c>
      <c r="N577" s="3" t="s">
        <v>61</v>
      </c>
      <c r="O577" s="3" t="s">
        <v>61</v>
      </c>
      <c r="P577" s="1">
        <v>100</v>
      </c>
      <c r="Q577" s="3" t="s">
        <v>61</v>
      </c>
      <c r="R577" s="1">
        <v>100</v>
      </c>
      <c r="S577" s="3" t="s">
        <v>61</v>
      </c>
      <c r="T577" s="3" t="s">
        <v>61</v>
      </c>
      <c r="U577" s="3" t="s">
        <v>61</v>
      </c>
      <c r="V577" s="3" t="s">
        <v>61</v>
      </c>
      <c r="W577" s="18" t="s">
        <v>61</v>
      </c>
    </row>
    <row r="578" spans="3:23" x14ac:dyDescent="0.2">
      <c r="C578" s="70"/>
      <c r="D578" s="67"/>
      <c r="E578" s="4" t="s">
        <v>41</v>
      </c>
      <c r="F578" s="52" t="s">
        <v>624</v>
      </c>
      <c r="G578" s="7">
        <v>0</v>
      </c>
      <c r="H578" s="17" t="s">
        <v>61</v>
      </c>
      <c r="I578" s="3" t="s">
        <v>61</v>
      </c>
      <c r="J578" s="3" t="s">
        <v>61</v>
      </c>
      <c r="K578" s="3" t="s">
        <v>61</v>
      </c>
      <c r="L578" s="3" t="s">
        <v>61</v>
      </c>
      <c r="M578" s="3" t="s">
        <v>61</v>
      </c>
      <c r="N578" s="3" t="s">
        <v>61</v>
      </c>
      <c r="O578" s="3" t="s">
        <v>61</v>
      </c>
      <c r="P578" s="3" t="s">
        <v>61</v>
      </c>
      <c r="Q578" s="3" t="s">
        <v>61</v>
      </c>
      <c r="R578" s="3" t="s">
        <v>61</v>
      </c>
      <c r="S578" s="3" t="s">
        <v>61</v>
      </c>
      <c r="T578" s="3" t="s">
        <v>61</v>
      </c>
      <c r="U578" s="3" t="s">
        <v>61</v>
      </c>
      <c r="V578" s="3" t="s">
        <v>61</v>
      </c>
      <c r="W578" s="18" t="s">
        <v>61</v>
      </c>
    </row>
    <row r="579" spans="3:23" x14ac:dyDescent="0.2">
      <c r="C579" s="70"/>
      <c r="D579" s="67"/>
      <c r="E579" s="4" t="s">
        <v>42</v>
      </c>
      <c r="F579" s="52" t="s">
        <v>625</v>
      </c>
      <c r="G579" s="7">
        <v>14</v>
      </c>
      <c r="H579" s="17" t="s">
        <v>61</v>
      </c>
      <c r="I579" s="3" t="s">
        <v>61</v>
      </c>
      <c r="J579" s="3" t="s">
        <v>61</v>
      </c>
      <c r="K579" s="3" t="s">
        <v>61</v>
      </c>
      <c r="L579" s="3" t="s">
        <v>61</v>
      </c>
      <c r="M579" s="3" t="s">
        <v>61</v>
      </c>
      <c r="N579" s="3" t="s">
        <v>61</v>
      </c>
      <c r="O579" s="3" t="s">
        <v>61</v>
      </c>
      <c r="P579" s="1">
        <v>100</v>
      </c>
      <c r="Q579" s="3" t="s">
        <v>61</v>
      </c>
      <c r="R579" s="3" t="s">
        <v>61</v>
      </c>
      <c r="S579" s="3" t="s">
        <v>61</v>
      </c>
      <c r="T579" s="1">
        <v>100</v>
      </c>
      <c r="U579" s="3" t="s">
        <v>61</v>
      </c>
      <c r="V579" s="3" t="s">
        <v>61</v>
      </c>
      <c r="W579" s="18" t="s">
        <v>61</v>
      </c>
    </row>
    <row r="580" spans="3:23" x14ac:dyDescent="0.2">
      <c r="C580" s="70"/>
      <c r="D580" s="67"/>
      <c r="E580" s="4" t="s">
        <v>43</v>
      </c>
      <c r="F580" s="52" t="s">
        <v>625</v>
      </c>
      <c r="G580" s="7">
        <v>5</v>
      </c>
      <c r="H580" s="17" t="s">
        <v>61</v>
      </c>
      <c r="I580" s="3" t="s">
        <v>61</v>
      </c>
      <c r="J580" s="3" t="s">
        <v>61</v>
      </c>
      <c r="K580" s="3" t="s">
        <v>61</v>
      </c>
      <c r="L580" s="3" t="s">
        <v>61</v>
      </c>
      <c r="M580" s="3" t="s">
        <v>61</v>
      </c>
      <c r="N580" s="3" t="s">
        <v>61</v>
      </c>
      <c r="O580" s="3" t="s">
        <v>61</v>
      </c>
      <c r="P580" s="1">
        <v>100</v>
      </c>
      <c r="Q580" s="3" t="s">
        <v>61</v>
      </c>
      <c r="R580" s="3" t="s">
        <v>61</v>
      </c>
      <c r="S580" s="3" t="s">
        <v>61</v>
      </c>
      <c r="T580" s="3" t="s">
        <v>61</v>
      </c>
      <c r="U580" s="1">
        <v>100</v>
      </c>
      <c r="V580" s="3" t="s">
        <v>61</v>
      </c>
      <c r="W580" s="18" t="s">
        <v>61</v>
      </c>
    </row>
    <row r="581" spans="3:23" x14ac:dyDescent="0.2">
      <c r="C581" s="70"/>
      <c r="D581" s="67"/>
      <c r="E581" s="4" t="s">
        <v>44</v>
      </c>
      <c r="F581" s="52" t="s">
        <v>625</v>
      </c>
      <c r="G581" s="7">
        <v>17</v>
      </c>
      <c r="H581" s="17" t="s">
        <v>61</v>
      </c>
      <c r="I581" s="3" t="s">
        <v>61</v>
      </c>
      <c r="J581" s="3" t="s">
        <v>61</v>
      </c>
      <c r="K581" s="3" t="s">
        <v>61</v>
      </c>
      <c r="L581" s="3" t="s">
        <v>61</v>
      </c>
      <c r="M581" s="3" t="s">
        <v>61</v>
      </c>
      <c r="N581" s="3" t="s">
        <v>61</v>
      </c>
      <c r="O581" s="3" t="s">
        <v>61</v>
      </c>
      <c r="P581" s="1">
        <v>100</v>
      </c>
      <c r="Q581" s="3" t="s">
        <v>61</v>
      </c>
      <c r="R581" s="3" t="s">
        <v>61</v>
      </c>
      <c r="S581" s="3" t="s">
        <v>61</v>
      </c>
      <c r="T581" s="3" t="s">
        <v>61</v>
      </c>
      <c r="U581" s="3" t="s">
        <v>61</v>
      </c>
      <c r="V581" s="1">
        <v>100</v>
      </c>
      <c r="W581" s="18" t="s">
        <v>61</v>
      </c>
    </row>
    <row r="582" spans="3:23" x14ac:dyDescent="0.2">
      <c r="C582" s="70"/>
      <c r="D582" s="67"/>
      <c r="E582" s="4" t="s">
        <v>37</v>
      </c>
      <c r="F582" s="52" t="s">
        <v>625</v>
      </c>
      <c r="G582" s="7">
        <v>11</v>
      </c>
      <c r="H582" s="17" t="s">
        <v>61</v>
      </c>
      <c r="I582" s="3" t="s">
        <v>61</v>
      </c>
      <c r="J582" s="3" t="s">
        <v>61</v>
      </c>
      <c r="K582" s="3" t="s">
        <v>61</v>
      </c>
      <c r="L582" s="3" t="s">
        <v>61</v>
      </c>
      <c r="M582" s="3" t="s">
        <v>61</v>
      </c>
      <c r="N582" s="3" t="s">
        <v>61</v>
      </c>
      <c r="O582" s="3" t="s">
        <v>61</v>
      </c>
      <c r="P582" s="1">
        <v>100</v>
      </c>
      <c r="Q582" s="3" t="s">
        <v>61</v>
      </c>
      <c r="R582" s="3" t="s">
        <v>61</v>
      </c>
      <c r="S582" s="3" t="s">
        <v>61</v>
      </c>
      <c r="T582" s="3" t="s">
        <v>61</v>
      </c>
      <c r="U582" s="3" t="s">
        <v>61</v>
      </c>
      <c r="V582" s="3" t="s">
        <v>61</v>
      </c>
      <c r="W582" s="8">
        <v>100</v>
      </c>
    </row>
    <row r="583" spans="3:23" x14ac:dyDescent="0.2">
      <c r="C583" s="66" t="s">
        <v>45</v>
      </c>
      <c r="D583" s="64" t="s">
        <v>19</v>
      </c>
      <c r="E583" s="5" t="s">
        <v>46</v>
      </c>
      <c r="F583" s="51" t="s">
        <v>624</v>
      </c>
      <c r="G583" s="6">
        <v>770</v>
      </c>
      <c r="H583" s="13">
        <v>53.766233766234002</v>
      </c>
      <c r="I583" s="2">
        <v>8.311688311688</v>
      </c>
      <c r="J583" s="2">
        <v>41.948051948051997</v>
      </c>
      <c r="K583" s="14" t="s">
        <v>61</v>
      </c>
      <c r="L583" s="2">
        <v>1.688311688312</v>
      </c>
      <c r="M583" s="2">
        <v>0.12987012986999999</v>
      </c>
      <c r="N583" s="2">
        <v>1.038961038961</v>
      </c>
      <c r="O583" s="2">
        <v>0.64935064935099995</v>
      </c>
      <c r="P583" s="2">
        <v>46.233766233765998</v>
      </c>
      <c r="Q583" s="2">
        <v>8.311688311688</v>
      </c>
      <c r="R583" s="2">
        <v>35.584415584416</v>
      </c>
      <c r="S583" s="14" t="s">
        <v>61</v>
      </c>
      <c r="T583" s="2">
        <v>0.90909090909099999</v>
      </c>
      <c r="U583" s="2">
        <v>0.38961038961</v>
      </c>
      <c r="V583" s="2">
        <v>0.64935064935099995</v>
      </c>
      <c r="W583" s="11">
        <v>0.38961038961</v>
      </c>
    </row>
    <row r="584" spans="3:23" ht="26" x14ac:dyDescent="0.2">
      <c r="C584" s="70"/>
      <c r="D584" s="65"/>
      <c r="E584" s="4" t="s">
        <v>47</v>
      </c>
      <c r="F584" s="52" t="s">
        <v>624</v>
      </c>
      <c r="G584" s="7">
        <v>335</v>
      </c>
      <c r="H584" s="9">
        <v>48.059701492537002</v>
      </c>
      <c r="I584" s="1">
        <v>11.044776119403</v>
      </c>
      <c r="J584" s="1">
        <v>35.820895522388</v>
      </c>
      <c r="K584" s="3" t="s">
        <v>61</v>
      </c>
      <c r="L584" s="1">
        <v>0.59701492537300005</v>
      </c>
      <c r="M584" s="1">
        <v>0.29850746268700001</v>
      </c>
      <c r="N584" s="3" t="s">
        <v>61</v>
      </c>
      <c r="O584" s="1">
        <v>0.29850746268700001</v>
      </c>
      <c r="P584" s="1">
        <v>51.940298507462998</v>
      </c>
      <c r="Q584" s="1">
        <v>24.776119402985</v>
      </c>
      <c r="R584" s="1">
        <v>24.776119402985</v>
      </c>
      <c r="S584" s="3" t="s">
        <v>61</v>
      </c>
      <c r="T584" s="1">
        <v>1.492537313433</v>
      </c>
      <c r="U584" s="3" t="s">
        <v>61</v>
      </c>
      <c r="V584" s="1">
        <v>0.29850746268700001</v>
      </c>
      <c r="W584" s="8">
        <v>0.59701492537300005</v>
      </c>
    </row>
    <row r="585" spans="3:23" x14ac:dyDescent="0.2">
      <c r="C585" s="70"/>
      <c r="D585" s="65"/>
      <c r="E585" s="4" t="s">
        <v>48</v>
      </c>
      <c r="F585" s="52" t="s">
        <v>625</v>
      </c>
      <c r="G585" s="7">
        <v>34</v>
      </c>
      <c r="H585" s="9">
        <v>52.941176470587997</v>
      </c>
      <c r="I585" s="1">
        <v>17.647058823529001</v>
      </c>
      <c r="J585" s="1">
        <v>29.411764705882</v>
      </c>
      <c r="K585" s="3" t="s">
        <v>61</v>
      </c>
      <c r="L585" s="1">
        <v>2.9411764705880001</v>
      </c>
      <c r="M585" s="1">
        <v>2.9411764705880001</v>
      </c>
      <c r="N585" s="3" t="s">
        <v>61</v>
      </c>
      <c r="O585" s="3" t="s">
        <v>61</v>
      </c>
      <c r="P585" s="1">
        <v>47.058823529412003</v>
      </c>
      <c r="Q585" s="1">
        <v>20.588235294118</v>
      </c>
      <c r="R585" s="1">
        <v>20.588235294118</v>
      </c>
      <c r="S585" s="3" t="s">
        <v>61</v>
      </c>
      <c r="T585" s="3" t="s">
        <v>61</v>
      </c>
      <c r="U585" s="1">
        <v>2.9411764705880001</v>
      </c>
      <c r="V585" s="3" t="s">
        <v>61</v>
      </c>
      <c r="W585" s="8">
        <v>2.9411764705880001</v>
      </c>
    </row>
    <row r="586" spans="3:23" ht="39" x14ac:dyDescent="0.2">
      <c r="C586" s="70"/>
      <c r="D586" s="65"/>
      <c r="E586" s="4" t="s">
        <v>49</v>
      </c>
      <c r="F586" s="52" t="s">
        <v>624</v>
      </c>
      <c r="G586" s="7">
        <v>318</v>
      </c>
      <c r="H586" s="9">
        <v>42.767295597484001</v>
      </c>
      <c r="I586" s="1">
        <v>16.352201257861999</v>
      </c>
      <c r="J586" s="1">
        <v>23.584905660377</v>
      </c>
      <c r="K586" s="3" t="s">
        <v>61</v>
      </c>
      <c r="L586" s="1">
        <v>1.2578616352200001</v>
      </c>
      <c r="M586" s="1">
        <v>0.31446540880500001</v>
      </c>
      <c r="N586" s="1">
        <v>1.2578616352200001</v>
      </c>
      <c r="O586" s="3" t="s">
        <v>61</v>
      </c>
      <c r="P586" s="1">
        <v>57.232704402515999</v>
      </c>
      <c r="Q586" s="1">
        <v>37.106918238993998</v>
      </c>
      <c r="R586" s="1">
        <v>16.981132075472001</v>
      </c>
      <c r="S586" s="3" t="s">
        <v>61</v>
      </c>
      <c r="T586" s="1">
        <v>0.62893081761000003</v>
      </c>
      <c r="U586" s="3" t="s">
        <v>61</v>
      </c>
      <c r="V586" s="1">
        <v>1.5723270440249999</v>
      </c>
      <c r="W586" s="8">
        <v>0.94339622641499998</v>
      </c>
    </row>
    <row r="587" spans="3:23" x14ac:dyDescent="0.2">
      <c r="C587" s="70"/>
      <c r="D587" s="65"/>
      <c r="E587" s="4" t="s">
        <v>50</v>
      </c>
      <c r="F587" s="52" t="s">
        <v>625</v>
      </c>
      <c r="G587" s="7">
        <v>18</v>
      </c>
      <c r="H587" s="9">
        <v>38.888888888888999</v>
      </c>
      <c r="I587" s="1">
        <v>27.777777777777999</v>
      </c>
      <c r="J587" s="3" t="s">
        <v>61</v>
      </c>
      <c r="K587" s="3" t="s">
        <v>61</v>
      </c>
      <c r="L587" s="3" t="s">
        <v>61</v>
      </c>
      <c r="M587" s="3" t="s">
        <v>61</v>
      </c>
      <c r="N587" s="1">
        <v>5.5555555555560003</v>
      </c>
      <c r="O587" s="1">
        <v>5.5555555555560003</v>
      </c>
      <c r="P587" s="1">
        <v>61.111111111111001</v>
      </c>
      <c r="Q587" s="1">
        <v>27.777777777777999</v>
      </c>
      <c r="R587" s="3" t="s">
        <v>61</v>
      </c>
      <c r="S587" s="3" t="s">
        <v>61</v>
      </c>
      <c r="T587" s="3" t="s">
        <v>61</v>
      </c>
      <c r="U587" s="3" t="s">
        <v>61</v>
      </c>
      <c r="V587" s="1">
        <v>27.777777777777999</v>
      </c>
      <c r="W587" s="8">
        <v>5.5555555555560003</v>
      </c>
    </row>
    <row r="588" spans="3:23" x14ac:dyDescent="0.2">
      <c r="C588" s="70"/>
      <c r="D588" s="65"/>
      <c r="E588" s="4" t="s">
        <v>44</v>
      </c>
      <c r="F588" s="52" t="s">
        <v>625</v>
      </c>
      <c r="G588" s="7">
        <v>25</v>
      </c>
      <c r="H588" s="9">
        <v>44</v>
      </c>
      <c r="I588" s="1">
        <v>32</v>
      </c>
      <c r="J588" s="1">
        <v>12</v>
      </c>
      <c r="K588" s="3" t="s">
        <v>61</v>
      </c>
      <c r="L588" s="3" t="s">
        <v>61</v>
      </c>
      <c r="M588" s="3" t="s">
        <v>61</v>
      </c>
      <c r="N588" s="3" t="s">
        <v>61</v>
      </c>
      <c r="O588" s="3" t="s">
        <v>61</v>
      </c>
      <c r="P588" s="1">
        <v>56</v>
      </c>
      <c r="Q588" s="1">
        <v>8</v>
      </c>
      <c r="R588" s="1">
        <v>40</v>
      </c>
      <c r="S588" s="3" t="s">
        <v>61</v>
      </c>
      <c r="T588" s="3" t="s">
        <v>61</v>
      </c>
      <c r="U588" s="1">
        <v>4</v>
      </c>
      <c r="V588" s="1">
        <v>4</v>
      </c>
      <c r="W588" s="18" t="s">
        <v>61</v>
      </c>
    </row>
    <row r="589" spans="3:23" x14ac:dyDescent="0.2">
      <c r="C589" s="70"/>
      <c r="D589" s="65"/>
      <c r="E589" s="4" t="s">
        <v>37</v>
      </c>
      <c r="F589" s="52" t="s">
        <v>625</v>
      </c>
      <c r="G589" s="7">
        <v>28</v>
      </c>
      <c r="H589" s="9">
        <v>57.142857142856997</v>
      </c>
      <c r="I589" s="1">
        <v>10.714285714286</v>
      </c>
      <c r="J589" s="1">
        <v>25</v>
      </c>
      <c r="K589" s="3" t="s">
        <v>61</v>
      </c>
      <c r="L589" s="3" t="s">
        <v>61</v>
      </c>
      <c r="M589" s="1">
        <v>3.5714285714290002</v>
      </c>
      <c r="N589" s="1">
        <v>3.5714285714290002</v>
      </c>
      <c r="O589" s="1">
        <v>14.285714285714</v>
      </c>
      <c r="P589" s="1">
        <v>42.857142857143003</v>
      </c>
      <c r="Q589" s="1">
        <v>14.285714285714</v>
      </c>
      <c r="R589" s="1">
        <v>25</v>
      </c>
      <c r="S589" s="3" t="s">
        <v>61</v>
      </c>
      <c r="T589" s="3" t="s">
        <v>61</v>
      </c>
      <c r="U589" s="3" t="s">
        <v>61</v>
      </c>
      <c r="V589" s="3" t="s">
        <v>61</v>
      </c>
      <c r="W589" s="8">
        <v>3.5714285714290002</v>
      </c>
    </row>
    <row r="590" spans="3:23" x14ac:dyDescent="0.2">
      <c r="C590" s="70"/>
      <c r="D590" s="65"/>
      <c r="E590" s="4" t="s">
        <v>51</v>
      </c>
      <c r="F590" s="52" t="s">
        <v>624</v>
      </c>
      <c r="G590" s="7">
        <v>1105</v>
      </c>
      <c r="H590" s="9">
        <v>52.036199095023001</v>
      </c>
      <c r="I590" s="1">
        <v>9.1402714932129996</v>
      </c>
      <c r="J590" s="1">
        <v>40.090497737557001</v>
      </c>
      <c r="K590" s="3" t="s">
        <v>61</v>
      </c>
      <c r="L590" s="1">
        <v>1.357466063348</v>
      </c>
      <c r="M590" s="1">
        <v>0.18099547511299999</v>
      </c>
      <c r="N590" s="1">
        <v>0.72398190045199995</v>
      </c>
      <c r="O590" s="1">
        <v>0.54298642533899999</v>
      </c>
      <c r="P590" s="1">
        <v>47.963800904976999</v>
      </c>
      <c r="Q590" s="1">
        <v>13.303167420814001</v>
      </c>
      <c r="R590" s="1">
        <v>32.307692307692001</v>
      </c>
      <c r="S590" s="3" t="s">
        <v>61</v>
      </c>
      <c r="T590" s="1">
        <v>1.0859728506790001</v>
      </c>
      <c r="U590" s="1">
        <v>0.27149321266999998</v>
      </c>
      <c r="V590" s="1">
        <v>0.54298642533899999</v>
      </c>
      <c r="W590" s="8">
        <v>0.452488687783</v>
      </c>
    </row>
    <row r="591" spans="3:23" x14ac:dyDescent="0.2">
      <c r="C591" s="70"/>
      <c r="D591" s="65"/>
      <c r="E591" s="4" t="s">
        <v>52</v>
      </c>
      <c r="F591" s="52" t="s">
        <v>624</v>
      </c>
      <c r="G591" s="7">
        <v>352</v>
      </c>
      <c r="H591" s="9">
        <v>43.75</v>
      </c>
      <c r="I591" s="1">
        <v>16.477272727273</v>
      </c>
      <c r="J591" s="1">
        <v>24.147727272727</v>
      </c>
      <c r="K591" s="3" t="s">
        <v>61</v>
      </c>
      <c r="L591" s="1">
        <v>1.4204545454549999</v>
      </c>
      <c r="M591" s="1">
        <v>0.56818181818199998</v>
      </c>
      <c r="N591" s="1">
        <v>1.136363636364</v>
      </c>
      <c r="O591" s="3" t="s">
        <v>61</v>
      </c>
      <c r="P591" s="1">
        <v>56.25</v>
      </c>
      <c r="Q591" s="1">
        <v>35.511363636364003</v>
      </c>
      <c r="R591" s="1">
        <v>17.329545454544999</v>
      </c>
      <c r="S591" s="3" t="s">
        <v>61</v>
      </c>
      <c r="T591" s="1">
        <v>0.56818181818199998</v>
      </c>
      <c r="U591" s="1">
        <v>0.28409090909099999</v>
      </c>
      <c r="V591" s="1">
        <v>1.4204545454549999</v>
      </c>
      <c r="W591" s="8">
        <v>1.136363636364</v>
      </c>
    </row>
    <row r="592" spans="3:23" x14ac:dyDescent="0.2">
      <c r="C592" s="66" t="s">
        <v>53</v>
      </c>
      <c r="D592" s="64" t="s">
        <v>19</v>
      </c>
      <c r="E592" s="5" t="s">
        <v>54</v>
      </c>
      <c r="F592" s="51" t="s">
        <v>624</v>
      </c>
      <c r="G592" s="6">
        <v>513</v>
      </c>
      <c r="H592" s="13">
        <v>48.732943469786001</v>
      </c>
      <c r="I592" s="2">
        <v>10.916179337232</v>
      </c>
      <c r="J592" s="2">
        <v>34.502923976608002</v>
      </c>
      <c r="K592" s="14" t="s">
        <v>61</v>
      </c>
      <c r="L592" s="2">
        <v>1.364522417154</v>
      </c>
      <c r="M592" s="2">
        <v>0.38986354775799997</v>
      </c>
      <c r="N592" s="2">
        <v>0.77972709551700004</v>
      </c>
      <c r="O592" s="2">
        <v>0.77972709551700004</v>
      </c>
      <c r="P592" s="2">
        <v>51.267056530213999</v>
      </c>
      <c r="Q592" s="2">
        <v>20.662768031189</v>
      </c>
      <c r="R592" s="2">
        <v>26.315789473683999</v>
      </c>
      <c r="S592" s="14" t="s">
        <v>61</v>
      </c>
      <c r="T592" s="2">
        <v>1.559454191033</v>
      </c>
      <c r="U592" s="2">
        <v>0.38986354775799997</v>
      </c>
      <c r="V592" s="2">
        <v>1.9493177387909999</v>
      </c>
      <c r="W592" s="11">
        <v>0.38986354775799997</v>
      </c>
    </row>
    <row r="593" spans="2:23" x14ac:dyDescent="0.2">
      <c r="C593" s="70"/>
      <c r="D593" s="65"/>
      <c r="E593" s="4" t="s">
        <v>55</v>
      </c>
      <c r="F593" s="52" t="s">
        <v>624</v>
      </c>
      <c r="G593" s="7">
        <v>639</v>
      </c>
      <c r="H593" s="9">
        <v>50.860719874803998</v>
      </c>
      <c r="I593" s="1">
        <v>10.641627543036</v>
      </c>
      <c r="J593" s="1">
        <v>36.776212832551003</v>
      </c>
      <c r="K593" s="3" t="s">
        <v>61</v>
      </c>
      <c r="L593" s="1">
        <v>1.4084507042250001</v>
      </c>
      <c r="M593" s="1">
        <v>0.31298904538299999</v>
      </c>
      <c r="N593" s="1">
        <v>0.93896713615000005</v>
      </c>
      <c r="O593" s="1">
        <v>0.78247261345899999</v>
      </c>
      <c r="P593" s="1">
        <v>49.139280125196002</v>
      </c>
      <c r="Q593" s="1">
        <v>17.057902973396001</v>
      </c>
      <c r="R593" s="1">
        <v>30.046948356807999</v>
      </c>
      <c r="S593" s="3" t="s">
        <v>61</v>
      </c>
      <c r="T593" s="1">
        <v>0.31298904538299999</v>
      </c>
      <c r="U593" s="1">
        <v>0.15649452269200001</v>
      </c>
      <c r="V593" s="1">
        <v>0.78247261345899999</v>
      </c>
      <c r="W593" s="8">
        <v>0.78247261345899999</v>
      </c>
    </row>
    <row r="594" spans="2:23" x14ac:dyDescent="0.2">
      <c r="C594" s="70"/>
      <c r="D594" s="65"/>
      <c r="E594" s="4" t="s">
        <v>56</v>
      </c>
      <c r="F594" s="52" t="s">
        <v>624</v>
      </c>
      <c r="G594" s="7">
        <v>376</v>
      </c>
      <c r="H594" s="9">
        <v>50</v>
      </c>
      <c r="I594" s="1">
        <v>13.563829787234001</v>
      </c>
      <c r="J594" s="1">
        <v>33.510638297871999</v>
      </c>
      <c r="K594" s="3" t="s">
        <v>61</v>
      </c>
      <c r="L594" s="1">
        <v>1.0638297872339999</v>
      </c>
      <c r="M594" s="1">
        <v>0.26595744680900002</v>
      </c>
      <c r="N594" s="1">
        <v>1.0638297872339999</v>
      </c>
      <c r="O594" s="1">
        <v>0.53191489361699995</v>
      </c>
      <c r="P594" s="1">
        <v>50</v>
      </c>
      <c r="Q594" s="1">
        <v>18.085106382978999</v>
      </c>
      <c r="R594" s="1">
        <v>28.723404255319</v>
      </c>
      <c r="S594" s="3" t="s">
        <v>61</v>
      </c>
      <c r="T594" s="1">
        <v>1.0638297872339999</v>
      </c>
      <c r="U594" s="1">
        <v>0.53191489361699995</v>
      </c>
      <c r="V594" s="1">
        <v>0.53191489361699995</v>
      </c>
      <c r="W594" s="8">
        <v>1.0638297872339999</v>
      </c>
    </row>
    <row r="595" spans="2:23" x14ac:dyDescent="0.2">
      <c r="C595" s="66" t="s">
        <v>57</v>
      </c>
      <c r="D595" s="64" t="s">
        <v>19</v>
      </c>
      <c r="E595" s="5" t="s">
        <v>58</v>
      </c>
      <c r="F595" s="51" t="s">
        <v>624</v>
      </c>
      <c r="G595" s="6">
        <v>537</v>
      </c>
      <c r="H595" s="13">
        <v>47.113594040968003</v>
      </c>
      <c r="I595" s="2">
        <v>11.545623836127</v>
      </c>
      <c r="J595" s="2">
        <v>31.657355679702</v>
      </c>
      <c r="K595" s="14" t="s">
        <v>61</v>
      </c>
      <c r="L595" s="2">
        <v>1.8621973929240001</v>
      </c>
      <c r="M595" s="2">
        <v>0.55865921787700001</v>
      </c>
      <c r="N595" s="2">
        <v>0.74487895716899999</v>
      </c>
      <c r="O595" s="2">
        <v>0.74487895716899999</v>
      </c>
      <c r="P595" s="2">
        <v>52.886405959031997</v>
      </c>
      <c r="Q595" s="2">
        <v>21.042830540036999</v>
      </c>
      <c r="R595" s="2">
        <v>27.560521415269999</v>
      </c>
      <c r="S595" s="14" t="s">
        <v>61</v>
      </c>
      <c r="T595" s="2">
        <v>1.675977653631</v>
      </c>
      <c r="U595" s="2">
        <v>0.55865921787700001</v>
      </c>
      <c r="V595" s="2">
        <v>1.4897579143390001</v>
      </c>
      <c r="W595" s="11">
        <v>0.55865921787700001</v>
      </c>
    </row>
    <row r="596" spans="2:23" x14ac:dyDescent="0.2">
      <c r="C596" s="67"/>
      <c r="D596" s="65"/>
      <c r="E596" s="4" t="s">
        <v>59</v>
      </c>
      <c r="F596" s="52" t="s">
        <v>624</v>
      </c>
      <c r="G596" s="7">
        <v>682</v>
      </c>
      <c r="H596" s="9">
        <v>52.785923753665998</v>
      </c>
      <c r="I596" s="1">
        <v>11.876832844575</v>
      </c>
      <c r="J596" s="1">
        <v>37.243401759530997</v>
      </c>
      <c r="K596" s="3" t="s">
        <v>61</v>
      </c>
      <c r="L596" s="1">
        <v>1.173020527859</v>
      </c>
      <c r="M596" s="1">
        <v>0.29325513196500003</v>
      </c>
      <c r="N596" s="1">
        <v>1.3196480938420001</v>
      </c>
      <c r="O596" s="1">
        <v>0.87976539589400005</v>
      </c>
      <c r="P596" s="1">
        <v>47.214076246334002</v>
      </c>
      <c r="Q596" s="1">
        <v>16.715542521993999</v>
      </c>
      <c r="R596" s="1">
        <v>27.712609970673999</v>
      </c>
      <c r="S596" s="3" t="s">
        <v>61</v>
      </c>
      <c r="T596" s="1">
        <v>0.58651026393000005</v>
      </c>
      <c r="U596" s="1">
        <v>0.146627565982</v>
      </c>
      <c r="V596" s="1">
        <v>1.026392961877</v>
      </c>
      <c r="W596" s="8">
        <v>1.026392961877</v>
      </c>
    </row>
    <row r="597" spans="2:23" x14ac:dyDescent="0.2">
      <c r="C597" s="71"/>
      <c r="D597" s="68"/>
      <c r="E597" s="19" t="s">
        <v>60</v>
      </c>
      <c r="F597" s="53" t="s">
        <v>624</v>
      </c>
      <c r="G597" s="21">
        <v>309</v>
      </c>
      <c r="H597" s="36">
        <v>48.543689320387998</v>
      </c>
      <c r="I597" s="16">
        <v>10.355987055016</v>
      </c>
      <c r="J597" s="16">
        <v>36.893203883494998</v>
      </c>
      <c r="K597" s="38" t="s">
        <v>61</v>
      </c>
      <c r="L597" s="16">
        <v>0.64724919093900002</v>
      </c>
      <c r="M597" s="38" t="s">
        <v>61</v>
      </c>
      <c r="N597" s="16">
        <v>0.32362459546900002</v>
      </c>
      <c r="O597" s="16">
        <v>0.32362459546900002</v>
      </c>
      <c r="P597" s="16">
        <v>51.456310679612002</v>
      </c>
      <c r="Q597" s="16">
        <v>18.122977346277999</v>
      </c>
      <c r="R597" s="16">
        <v>31.715210355987001</v>
      </c>
      <c r="S597" s="38" t="s">
        <v>61</v>
      </c>
      <c r="T597" s="16">
        <v>0.32362459546900002</v>
      </c>
      <c r="U597" s="16">
        <v>0.32362459546900002</v>
      </c>
      <c r="V597" s="16">
        <v>0.64724919093900002</v>
      </c>
      <c r="W597" s="34">
        <v>0.32362459546900002</v>
      </c>
    </row>
    <row r="598" spans="2:23" x14ac:dyDescent="0.2">
      <c r="C598" s="44" t="s">
        <v>626</v>
      </c>
    </row>
    <row r="599" spans="2:23" x14ac:dyDescent="0.2">
      <c r="B599" s="22" t="str">
        <f xml:space="preserve"> HYPERLINK("#'目次'!B14", "[8]")</f>
        <v>[8]</v>
      </c>
      <c r="C599" s="58" t="s">
        <v>109</v>
      </c>
      <c r="D599" s="59"/>
      <c r="E599" s="59"/>
      <c r="F599" s="59"/>
      <c r="G599" s="59"/>
      <c r="H599" s="59"/>
      <c r="I599" s="59"/>
      <c r="J599" s="59"/>
      <c r="K599" s="59"/>
      <c r="L599" s="59"/>
      <c r="M599" s="59"/>
      <c r="N599" s="59"/>
      <c r="O599" s="59"/>
      <c r="P599" s="59"/>
      <c r="Q599" s="59"/>
      <c r="R599" s="59"/>
      <c r="S599" s="59"/>
      <c r="T599" s="59"/>
      <c r="U599" s="59"/>
      <c r="V599" s="59"/>
    </row>
    <row r="602" spans="2:23" x14ac:dyDescent="0.2">
      <c r="C602" s="58" t="s">
        <v>13</v>
      </c>
      <c r="D602" s="59"/>
      <c r="E602" s="59"/>
      <c r="F602" s="59"/>
      <c r="G602" s="59"/>
      <c r="H602" s="59"/>
      <c r="I602" s="59"/>
      <c r="J602" s="59"/>
      <c r="K602" s="59"/>
      <c r="L602" s="59"/>
      <c r="M602" s="59"/>
      <c r="N602" s="59"/>
      <c r="O602" s="59"/>
      <c r="P602" s="59"/>
      <c r="Q602" s="59"/>
      <c r="R602" s="59"/>
      <c r="S602" s="59"/>
      <c r="T602" s="59"/>
      <c r="U602" s="59"/>
      <c r="V602" s="59"/>
    </row>
    <row r="603" spans="2:23" ht="52" x14ac:dyDescent="0.2">
      <c r="C603" s="60"/>
      <c r="D603" s="61"/>
      <c r="E603" s="61"/>
      <c r="F603" s="61"/>
      <c r="G603" s="20" t="s">
        <v>14</v>
      </c>
      <c r="H603" s="25" t="s">
        <v>110</v>
      </c>
      <c r="I603" s="10" t="s">
        <v>111</v>
      </c>
      <c r="J603" s="10" t="s">
        <v>112</v>
      </c>
      <c r="K603" s="10" t="s">
        <v>113</v>
      </c>
      <c r="L603" s="10" t="s">
        <v>114</v>
      </c>
      <c r="M603" s="26" t="s">
        <v>37</v>
      </c>
    </row>
    <row r="604" spans="2:23" x14ac:dyDescent="0.2">
      <c r="C604" s="62"/>
      <c r="D604" s="63"/>
      <c r="E604" s="63"/>
      <c r="F604" s="63"/>
      <c r="G604" s="23"/>
      <c r="H604" s="31"/>
      <c r="I604" s="12"/>
      <c r="J604" s="12"/>
      <c r="K604" s="12"/>
      <c r="L604" s="12"/>
      <c r="M604" s="28"/>
    </row>
    <row r="605" spans="2:23" x14ac:dyDescent="0.2">
      <c r="C605" s="24"/>
      <c r="D605" s="30"/>
      <c r="E605" s="29" t="s">
        <v>14</v>
      </c>
      <c r="F605" s="50" t="s">
        <v>624</v>
      </c>
      <c r="G605" s="27">
        <v>1528</v>
      </c>
      <c r="H605" s="15">
        <v>0.91623036649199996</v>
      </c>
      <c r="I605" s="15">
        <v>82.264397905758997</v>
      </c>
      <c r="J605" s="15">
        <v>2.6178010471199999</v>
      </c>
      <c r="K605" s="15">
        <v>85.798429319372005</v>
      </c>
      <c r="L605" s="15">
        <v>11.060209424084</v>
      </c>
      <c r="M605" s="33">
        <v>3.1413612565450002</v>
      </c>
    </row>
    <row r="606" spans="2:23" x14ac:dyDescent="0.2">
      <c r="C606" s="69" t="s">
        <v>18</v>
      </c>
      <c r="D606" s="64" t="s">
        <v>19</v>
      </c>
      <c r="E606" s="5" t="s">
        <v>20</v>
      </c>
      <c r="F606" s="51" t="s">
        <v>624</v>
      </c>
      <c r="G606" s="6">
        <v>763</v>
      </c>
      <c r="H606" s="13">
        <v>1.310615989515</v>
      </c>
      <c r="I606" s="2">
        <v>79.685452162516</v>
      </c>
      <c r="J606" s="2">
        <v>3.1454783748359998</v>
      </c>
      <c r="K606" s="2">
        <v>84.141546526867998</v>
      </c>
      <c r="L606" s="2">
        <v>12.319790301442</v>
      </c>
      <c r="M606" s="11">
        <v>3.5386631716910002</v>
      </c>
    </row>
    <row r="607" spans="2:23" x14ac:dyDescent="0.2">
      <c r="C607" s="70"/>
      <c r="D607" s="65"/>
      <c r="E607" s="4" t="s">
        <v>21</v>
      </c>
      <c r="F607" s="52" t="s">
        <v>624</v>
      </c>
      <c r="G607" s="7">
        <v>765</v>
      </c>
      <c r="H607" s="9">
        <v>0.52287581699300001</v>
      </c>
      <c r="I607" s="1">
        <v>84.836601307189994</v>
      </c>
      <c r="J607" s="1">
        <v>2.0915032679740002</v>
      </c>
      <c r="K607" s="1">
        <v>87.450980392157007</v>
      </c>
      <c r="L607" s="1">
        <v>9.8039215686270005</v>
      </c>
      <c r="M607" s="8">
        <v>2.7450980392159998</v>
      </c>
    </row>
    <row r="608" spans="2:23" x14ac:dyDescent="0.2">
      <c r="C608" s="66" t="s">
        <v>22</v>
      </c>
      <c r="D608" s="66" t="s">
        <v>23</v>
      </c>
      <c r="E608" s="5" t="s">
        <v>24</v>
      </c>
      <c r="F608" s="51" t="s">
        <v>624</v>
      </c>
      <c r="G608" s="6">
        <v>302</v>
      </c>
      <c r="H608" s="13">
        <v>1.9867549668869999</v>
      </c>
      <c r="I608" s="2">
        <v>74.503311258278003</v>
      </c>
      <c r="J608" s="2">
        <v>6.9536423841059998</v>
      </c>
      <c r="K608" s="2">
        <v>83.443708609271994</v>
      </c>
      <c r="L608" s="2">
        <v>12.251655629139</v>
      </c>
      <c r="M608" s="11">
        <v>4.3046357615890001</v>
      </c>
    </row>
    <row r="609" spans="3:13" x14ac:dyDescent="0.2">
      <c r="C609" s="70"/>
      <c r="D609" s="67"/>
      <c r="E609" s="4" t="s">
        <v>25</v>
      </c>
      <c r="F609" s="52" t="s">
        <v>624</v>
      </c>
      <c r="G609" s="7">
        <v>329</v>
      </c>
      <c r="H609" s="9">
        <v>0.91185410334299999</v>
      </c>
      <c r="I609" s="1">
        <v>83.586626139817994</v>
      </c>
      <c r="J609" s="1">
        <v>2.7355623100300002</v>
      </c>
      <c r="K609" s="1">
        <v>87.234042553191003</v>
      </c>
      <c r="L609" s="1">
        <v>10.638297872340001</v>
      </c>
      <c r="M609" s="8">
        <v>2.1276595744679998</v>
      </c>
    </row>
    <row r="610" spans="3:13" x14ac:dyDescent="0.2">
      <c r="C610" s="70"/>
      <c r="D610" s="67"/>
      <c r="E610" s="4" t="s">
        <v>26</v>
      </c>
      <c r="F610" s="52" t="s">
        <v>624</v>
      </c>
      <c r="G610" s="7">
        <v>355</v>
      </c>
      <c r="H610" s="9">
        <v>0.84507042253499998</v>
      </c>
      <c r="I610" s="1">
        <v>84.507042253521007</v>
      </c>
      <c r="J610" s="1">
        <v>1.12676056338</v>
      </c>
      <c r="K610" s="1">
        <v>86.478873239436993</v>
      </c>
      <c r="L610" s="1">
        <v>12.676056338027999</v>
      </c>
      <c r="M610" s="8">
        <v>0.84507042253499998</v>
      </c>
    </row>
    <row r="611" spans="3:13" x14ac:dyDescent="0.2">
      <c r="C611" s="70"/>
      <c r="D611" s="67"/>
      <c r="E611" s="4" t="s">
        <v>27</v>
      </c>
      <c r="F611" s="52" t="s">
        <v>624</v>
      </c>
      <c r="G611" s="7">
        <v>254</v>
      </c>
      <c r="H611" s="9">
        <v>0.39370078740199999</v>
      </c>
      <c r="I611" s="1">
        <v>85.433070866142003</v>
      </c>
      <c r="J611" s="1">
        <v>0.78740157480299999</v>
      </c>
      <c r="K611" s="1">
        <v>86.614173228346004</v>
      </c>
      <c r="L611" s="1">
        <v>10.236220472441</v>
      </c>
      <c r="M611" s="8">
        <v>3.1496062992130001</v>
      </c>
    </row>
    <row r="612" spans="3:13" x14ac:dyDescent="0.2">
      <c r="C612" s="70"/>
      <c r="D612" s="67"/>
      <c r="E612" s="4" t="s">
        <v>28</v>
      </c>
      <c r="F612" s="52" t="s">
        <v>624</v>
      </c>
      <c r="G612" s="7">
        <v>288</v>
      </c>
      <c r="H612" s="9">
        <v>0.347222222222</v>
      </c>
      <c r="I612" s="1">
        <v>83.333333333333002</v>
      </c>
      <c r="J612" s="1">
        <v>1.3888888888890001</v>
      </c>
      <c r="K612" s="1">
        <v>85.069444444444002</v>
      </c>
      <c r="L612" s="1">
        <v>9.0277777777780006</v>
      </c>
      <c r="M612" s="8">
        <v>5.9027777777779997</v>
      </c>
    </row>
    <row r="613" spans="3:13" x14ac:dyDescent="0.2">
      <c r="C613" s="70"/>
      <c r="D613" s="67"/>
      <c r="E613" s="4" t="s">
        <v>29</v>
      </c>
      <c r="F613" s="52" t="s">
        <v>624</v>
      </c>
      <c r="G613" s="7">
        <v>1226</v>
      </c>
      <c r="H613" s="9">
        <v>0.65252854812399996</v>
      </c>
      <c r="I613" s="1">
        <v>84.176182707992993</v>
      </c>
      <c r="J613" s="1">
        <v>1.549755301794</v>
      </c>
      <c r="K613" s="1">
        <v>86.378466557912006</v>
      </c>
      <c r="L613" s="1">
        <v>10.766721044045999</v>
      </c>
      <c r="M613" s="8">
        <v>2.8548123980420002</v>
      </c>
    </row>
    <row r="614" spans="3:13" x14ac:dyDescent="0.2">
      <c r="C614" s="70"/>
      <c r="D614" s="67"/>
      <c r="E614" s="4" t="s">
        <v>30</v>
      </c>
      <c r="F614" s="52" t="s">
        <v>624</v>
      </c>
      <c r="G614" s="7">
        <v>542</v>
      </c>
      <c r="H614" s="9">
        <v>0.36900369003700001</v>
      </c>
      <c r="I614" s="1">
        <v>84.317343173431993</v>
      </c>
      <c r="J614" s="1">
        <v>1.1070110701110001</v>
      </c>
      <c r="K614" s="1">
        <v>85.793357933579003</v>
      </c>
      <c r="L614" s="1">
        <v>9.5940959409590008</v>
      </c>
      <c r="M614" s="8">
        <v>4.6125461254609998</v>
      </c>
    </row>
    <row r="615" spans="3:13" x14ac:dyDescent="0.2">
      <c r="C615" s="70"/>
      <c r="D615" s="66" t="s">
        <v>20</v>
      </c>
      <c r="E615" s="5" t="s">
        <v>24</v>
      </c>
      <c r="F615" s="51" t="s">
        <v>624</v>
      </c>
      <c r="G615" s="6">
        <v>153</v>
      </c>
      <c r="H615" s="13">
        <v>3.2679738562090002</v>
      </c>
      <c r="I615" s="2">
        <v>69.934640522875995</v>
      </c>
      <c r="J615" s="2">
        <v>9.1503267973860005</v>
      </c>
      <c r="K615" s="2">
        <v>82.352941176471006</v>
      </c>
      <c r="L615" s="2">
        <v>10.457516339869001</v>
      </c>
      <c r="M615" s="11">
        <v>7.1895424836600004</v>
      </c>
    </row>
    <row r="616" spans="3:13" x14ac:dyDescent="0.2">
      <c r="C616" s="70"/>
      <c r="D616" s="67"/>
      <c r="E616" s="4" t="s">
        <v>25</v>
      </c>
      <c r="F616" s="52" t="s">
        <v>624</v>
      </c>
      <c r="G616" s="7">
        <v>174</v>
      </c>
      <c r="H616" s="9">
        <v>1.7241379310339999</v>
      </c>
      <c r="I616" s="1">
        <v>79.885057471264005</v>
      </c>
      <c r="J616" s="1">
        <v>3.4482758620689999</v>
      </c>
      <c r="K616" s="1">
        <v>85.057471264368004</v>
      </c>
      <c r="L616" s="1">
        <v>13.218390804598</v>
      </c>
      <c r="M616" s="8">
        <v>1.7241379310339999</v>
      </c>
    </row>
    <row r="617" spans="3:13" x14ac:dyDescent="0.2">
      <c r="C617" s="70"/>
      <c r="D617" s="67"/>
      <c r="E617" s="4" t="s">
        <v>26</v>
      </c>
      <c r="F617" s="52" t="s">
        <v>624</v>
      </c>
      <c r="G617" s="7">
        <v>180</v>
      </c>
      <c r="H617" s="9">
        <v>0.555555555556</v>
      </c>
      <c r="I617" s="1">
        <v>83.888888888888999</v>
      </c>
      <c r="J617" s="3" t="s">
        <v>61</v>
      </c>
      <c r="K617" s="1">
        <v>84.444444444444002</v>
      </c>
      <c r="L617" s="1">
        <v>15.555555555555999</v>
      </c>
      <c r="M617" s="18" t="s">
        <v>61</v>
      </c>
    </row>
    <row r="618" spans="3:13" x14ac:dyDescent="0.2">
      <c r="C618" s="70"/>
      <c r="D618" s="67"/>
      <c r="E618" s="4" t="s">
        <v>27</v>
      </c>
      <c r="F618" s="52" t="s">
        <v>624</v>
      </c>
      <c r="G618" s="7">
        <v>121</v>
      </c>
      <c r="H618" s="9">
        <v>0.82644628099200002</v>
      </c>
      <c r="I618" s="1">
        <v>82.644628099174</v>
      </c>
      <c r="J618" s="1">
        <v>0.82644628099200002</v>
      </c>
      <c r="K618" s="1">
        <v>84.297520661156994</v>
      </c>
      <c r="L618" s="1">
        <v>11.570247933884</v>
      </c>
      <c r="M618" s="8">
        <v>4.1322314049589997</v>
      </c>
    </row>
    <row r="619" spans="3:13" x14ac:dyDescent="0.2">
      <c r="C619" s="70"/>
      <c r="D619" s="67"/>
      <c r="E619" s="4" t="s">
        <v>28</v>
      </c>
      <c r="F619" s="52" t="s">
        <v>624</v>
      </c>
      <c r="G619" s="7">
        <v>135</v>
      </c>
      <c r="H619" s="17" t="s">
        <v>61</v>
      </c>
      <c r="I619" s="1">
        <v>82.222222222222001</v>
      </c>
      <c r="J619" s="1">
        <v>2.2222222222219998</v>
      </c>
      <c r="K619" s="1">
        <v>84.444444444444002</v>
      </c>
      <c r="L619" s="1">
        <v>9.6296296296299992</v>
      </c>
      <c r="M619" s="8">
        <v>5.9259259259260002</v>
      </c>
    </row>
    <row r="620" spans="3:13" x14ac:dyDescent="0.2">
      <c r="C620" s="70"/>
      <c r="D620" s="67"/>
      <c r="E620" s="4" t="s">
        <v>29</v>
      </c>
      <c r="F620" s="52" t="s">
        <v>624</v>
      </c>
      <c r="G620" s="7">
        <v>610</v>
      </c>
      <c r="H620" s="9">
        <v>0.81967213114799997</v>
      </c>
      <c r="I620" s="1">
        <v>82.131147540984003</v>
      </c>
      <c r="J620" s="1">
        <v>1.6393442622950001</v>
      </c>
      <c r="K620" s="1">
        <v>84.590163934426002</v>
      </c>
      <c r="L620" s="1">
        <v>12.786885245902001</v>
      </c>
      <c r="M620" s="8">
        <v>2.6229508196719999</v>
      </c>
    </row>
    <row r="621" spans="3:13" x14ac:dyDescent="0.2">
      <c r="C621" s="70"/>
      <c r="D621" s="67"/>
      <c r="E621" s="4" t="s">
        <v>30</v>
      </c>
      <c r="F621" s="52" t="s">
        <v>624</v>
      </c>
      <c r="G621" s="7">
        <v>256</v>
      </c>
      <c r="H621" s="9">
        <v>0.390625</v>
      </c>
      <c r="I621" s="1">
        <v>82.421875</v>
      </c>
      <c r="J621" s="1">
        <v>1.5625</v>
      </c>
      <c r="K621" s="1">
        <v>84.375</v>
      </c>
      <c r="L621" s="1">
        <v>10.546875</v>
      </c>
      <c r="M621" s="8">
        <v>5.078125</v>
      </c>
    </row>
    <row r="622" spans="3:13" x14ac:dyDescent="0.2">
      <c r="C622" s="70"/>
      <c r="D622" s="66" t="s">
        <v>21</v>
      </c>
      <c r="E622" s="5" t="s">
        <v>24</v>
      </c>
      <c r="F622" s="51" t="s">
        <v>624</v>
      </c>
      <c r="G622" s="6">
        <v>149</v>
      </c>
      <c r="H622" s="13">
        <v>0.67114093959700005</v>
      </c>
      <c r="I622" s="2">
        <v>79.194630872483003</v>
      </c>
      <c r="J622" s="2">
        <v>4.6979865771810001</v>
      </c>
      <c r="K622" s="2">
        <v>84.563758389262006</v>
      </c>
      <c r="L622" s="2">
        <v>14.093959731544</v>
      </c>
      <c r="M622" s="11">
        <v>1.342281879195</v>
      </c>
    </row>
    <row r="623" spans="3:13" x14ac:dyDescent="0.2">
      <c r="C623" s="70"/>
      <c r="D623" s="67"/>
      <c r="E623" s="4" t="s">
        <v>25</v>
      </c>
      <c r="F623" s="52" t="s">
        <v>624</v>
      </c>
      <c r="G623" s="7">
        <v>155</v>
      </c>
      <c r="H623" s="17" t="s">
        <v>61</v>
      </c>
      <c r="I623" s="1">
        <v>87.741935483871003</v>
      </c>
      <c r="J623" s="1">
        <v>1.935483870968</v>
      </c>
      <c r="K623" s="1">
        <v>89.677419354839003</v>
      </c>
      <c r="L623" s="1">
        <v>7.7419354838709999</v>
      </c>
      <c r="M623" s="8">
        <v>2.5806451612900001</v>
      </c>
    </row>
    <row r="624" spans="3:13" x14ac:dyDescent="0.2">
      <c r="C624" s="70"/>
      <c r="D624" s="67"/>
      <c r="E624" s="4" t="s">
        <v>26</v>
      </c>
      <c r="F624" s="52" t="s">
        <v>624</v>
      </c>
      <c r="G624" s="7">
        <v>175</v>
      </c>
      <c r="H624" s="9">
        <v>1.142857142857</v>
      </c>
      <c r="I624" s="1">
        <v>85.142857142856997</v>
      </c>
      <c r="J624" s="1">
        <v>2.285714285714</v>
      </c>
      <c r="K624" s="1">
        <v>88.571428571428996</v>
      </c>
      <c r="L624" s="1">
        <v>9.7142857142859995</v>
      </c>
      <c r="M624" s="8">
        <v>1.714285714286</v>
      </c>
    </row>
    <row r="625" spans="3:13" x14ac:dyDescent="0.2">
      <c r="C625" s="70"/>
      <c r="D625" s="67"/>
      <c r="E625" s="4" t="s">
        <v>27</v>
      </c>
      <c r="F625" s="52" t="s">
        <v>624</v>
      </c>
      <c r="G625" s="7">
        <v>133</v>
      </c>
      <c r="H625" s="17" t="s">
        <v>61</v>
      </c>
      <c r="I625" s="1">
        <v>87.969924812030001</v>
      </c>
      <c r="J625" s="1">
        <v>0.75187969924800002</v>
      </c>
      <c r="K625" s="1">
        <v>88.721804511277995</v>
      </c>
      <c r="L625" s="1">
        <v>9.0225563909769999</v>
      </c>
      <c r="M625" s="8">
        <v>2.255639097744</v>
      </c>
    </row>
    <row r="626" spans="3:13" x14ac:dyDescent="0.2">
      <c r="C626" s="70"/>
      <c r="D626" s="67"/>
      <c r="E626" s="4" t="s">
        <v>28</v>
      </c>
      <c r="F626" s="52" t="s">
        <v>624</v>
      </c>
      <c r="G626" s="7">
        <v>153</v>
      </c>
      <c r="H626" s="9">
        <v>0.65359477124200005</v>
      </c>
      <c r="I626" s="1">
        <v>84.313725490196006</v>
      </c>
      <c r="J626" s="1">
        <v>0.65359477124200005</v>
      </c>
      <c r="K626" s="1">
        <v>85.620915032680003</v>
      </c>
      <c r="L626" s="1">
        <v>8.4967320261440005</v>
      </c>
      <c r="M626" s="8">
        <v>5.8823529411760003</v>
      </c>
    </row>
    <row r="627" spans="3:13" x14ac:dyDescent="0.2">
      <c r="C627" s="70"/>
      <c r="D627" s="67"/>
      <c r="E627" s="4" t="s">
        <v>29</v>
      </c>
      <c r="F627" s="52" t="s">
        <v>624</v>
      </c>
      <c r="G627" s="7">
        <v>616</v>
      </c>
      <c r="H627" s="9">
        <v>0.487012987013</v>
      </c>
      <c r="I627" s="1">
        <v>86.201298701298995</v>
      </c>
      <c r="J627" s="1">
        <v>1.461038961039</v>
      </c>
      <c r="K627" s="1">
        <v>88.149350649351007</v>
      </c>
      <c r="L627" s="1">
        <v>8.7662337662340004</v>
      </c>
      <c r="M627" s="8">
        <v>3.0844155844159999</v>
      </c>
    </row>
    <row r="628" spans="3:13" x14ac:dyDescent="0.2">
      <c r="C628" s="70"/>
      <c r="D628" s="67"/>
      <c r="E628" s="4" t="s">
        <v>30</v>
      </c>
      <c r="F628" s="52" t="s">
        <v>624</v>
      </c>
      <c r="G628" s="7">
        <v>286</v>
      </c>
      <c r="H628" s="9">
        <v>0.34965034965000003</v>
      </c>
      <c r="I628" s="1">
        <v>86.013986013985999</v>
      </c>
      <c r="J628" s="1">
        <v>0.69930069930100003</v>
      </c>
      <c r="K628" s="1">
        <v>87.062937062936996</v>
      </c>
      <c r="L628" s="1">
        <v>8.7412587412589993</v>
      </c>
      <c r="M628" s="8">
        <v>4.1958041958040004</v>
      </c>
    </row>
    <row r="629" spans="3:13" x14ac:dyDescent="0.2">
      <c r="C629" s="66" t="s">
        <v>31</v>
      </c>
      <c r="D629" s="66" t="s">
        <v>23</v>
      </c>
      <c r="E629" s="5" t="s">
        <v>32</v>
      </c>
      <c r="F629" s="51" t="s">
        <v>624</v>
      </c>
      <c r="G629" s="6">
        <v>72</v>
      </c>
      <c r="H629" s="35" t="s">
        <v>61</v>
      </c>
      <c r="I629" s="2">
        <v>20.833333333333002</v>
      </c>
      <c r="J629" s="14" t="s">
        <v>61</v>
      </c>
      <c r="K629" s="2">
        <v>20.833333333333002</v>
      </c>
      <c r="L629" s="2">
        <v>77.777777777777999</v>
      </c>
      <c r="M629" s="11">
        <v>1.3888888888890001</v>
      </c>
    </row>
    <row r="630" spans="3:13" ht="26" x14ac:dyDescent="0.2">
      <c r="C630" s="70"/>
      <c r="D630" s="67"/>
      <c r="E630" s="4" t="s">
        <v>33</v>
      </c>
      <c r="F630" s="52" t="s">
        <v>624</v>
      </c>
      <c r="G630" s="7">
        <v>1007</v>
      </c>
      <c r="H630" s="9">
        <v>1.0923535253229999</v>
      </c>
      <c r="I630" s="1">
        <v>86.891757696127002</v>
      </c>
      <c r="J630" s="1">
        <v>2.2840119165839998</v>
      </c>
      <c r="K630" s="1">
        <v>90.268123138033999</v>
      </c>
      <c r="L630" s="1">
        <v>6.5541211519360001</v>
      </c>
      <c r="M630" s="8">
        <v>3.17775571003</v>
      </c>
    </row>
    <row r="631" spans="3:13" ht="39" x14ac:dyDescent="0.2">
      <c r="C631" s="70"/>
      <c r="D631" s="67"/>
      <c r="E631" s="4" t="s">
        <v>34</v>
      </c>
      <c r="F631" s="52" t="s">
        <v>625</v>
      </c>
      <c r="G631" s="7">
        <v>15</v>
      </c>
      <c r="H631" s="17" t="s">
        <v>61</v>
      </c>
      <c r="I631" s="1">
        <v>66.666666666666998</v>
      </c>
      <c r="J631" s="1">
        <v>13.333333333333</v>
      </c>
      <c r="K631" s="1">
        <v>80</v>
      </c>
      <c r="L631" s="1">
        <v>13.333333333333</v>
      </c>
      <c r="M631" s="8">
        <v>6.666666666667</v>
      </c>
    </row>
    <row r="632" spans="3:13" ht="39" x14ac:dyDescent="0.2">
      <c r="C632" s="70"/>
      <c r="D632" s="67"/>
      <c r="E632" s="4" t="s">
        <v>35</v>
      </c>
      <c r="F632" s="52" t="s">
        <v>624</v>
      </c>
      <c r="G632" s="7">
        <v>197</v>
      </c>
      <c r="H632" s="9">
        <v>1.0152284263960001</v>
      </c>
      <c r="I632" s="1">
        <v>86.294416243654993</v>
      </c>
      <c r="J632" s="1">
        <v>4.0609137055840003</v>
      </c>
      <c r="K632" s="1">
        <v>91.370558375634999</v>
      </c>
      <c r="L632" s="1">
        <v>8.1218274111680007</v>
      </c>
      <c r="M632" s="8">
        <v>0.50761421319800004</v>
      </c>
    </row>
    <row r="633" spans="3:13" ht="26" x14ac:dyDescent="0.2">
      <c r="C633" s="70"/>
      <c r="D633" s="67"/>
      <c r="E633" s="4" t="s">
        <v>36</v>
      </c>
      <c r="F633" s="52" t="s">
        <v>624</v>
      </c>
      <c r="G633" s="7">
        <v>205</v>
      </c>
      <c r="H633" s="9">
        <v>0.48780487804900002</v>
      </c>
      <c r="I633" s="1">
        <v>81.463414634146005</v>
      </c>
      <c r="J633" s="1">
        <v>3.4146341463410002</v>
      </c>
      <c r="K633" s="1">
        <v>85.365853658537006</v>
      </c>
      <c r="L633" s="1">
        <v>11.219512195122</v>
      </c>
      <c r="M633" s="8">
        <v>3.4146341463410002</v>
      </c>
    </row>
    <row r="634" spans="3:13" x14ac:dyDescent="0.2">
      <c r="C634" s="70"/>
      <c r="D634" s="67"/>
      <c r="E634" s="4" t="s">
        <v>37</v>
      </c>
      <c r="F634" s="52" t="s">
        <v>625</v>
      </c>
      <c r="G634" s="7">
        <v>32</v>
      </c>
      <c r="H634" s="17" t="s">
        <v>61</v>
      </c>
      <c r="I634" s="1">
        <v>62.5</v>
      </c>
      <c r="J634" s="3" t="s">
        <v>61</v>
      </c>
      <c r="K634" s="1">
        <v>62.5</v>
      </c>
      <c r="L634" s="1">
        <v>18.75</v>
      </c>
      <c r="M634" s="8">
        <v>18.75</v>
      </c>
    </row>
    <row r="635" spans="3:13" x14ac:dyDescent="0.2">
      <c r="C635" s="70"/>
      <c r="D635" s="66" t="s">
        <v>20</v>
      </c>
      <c r="E635" s="5" t="s">
        <v>32</v>
      </c>
      <c r="F635" s="51" t="s">
        <v>625</v>
      </c>
      <c r="G635" s="6">
        <v>38</v>
      </c>
      <c r="H635" s="35" t="s">
        <v>61</v>
      </c>
      <c r="I635" s="2">
        <v>15.789473684211</v>
      </c>
      <c r="J635" s="14" t="s">
        <v>61</v>
      </c>
      <c r="K635" s="2">
        <v>15.789473684211</v>
      </c>
      <c r="L635" s="2">
        <v>81.578947368420998</v>
      </c>
      <c r="M635" s="11">
        <v>2.6315789473679998</v>
      </c>
    </row>
    <row r="636" spans="3:13" ht="26" x14ac:dyDescent="0.2">
      <c r="C636" s="70"/>
      <c r="D636" s="67"/>
      <c r="E636" s="4" t="s">
        <v>33</v>
      </c>
      <c r="F636" s="52" t="s">
        <v>624</v>
      </c>
      <c r="G636" s="7">
        <v>566</v>
      </c>
      <c r="H636" s="9">
        <v>1.766784452297</v>
      </c>
      <c r="I636" s="1">
        <v>83.745583038869</v>
      </c>
      <c r="J636" s="1">
        <v>3.1802120141339998</v>
      </c>
      <c r="K636" s="1">
        <v>88.692579505300003</v>
      </c>
      <c r="L636" s="1">
        <v>7.5971731448759998</v>
      </c>
      <c r="M636" s="8">
        <v>3.7102473498230002</v>
      </c>
    </row>
    <row r="637" spans="3:13" ht="39" x14ac:dyDescent="0.2">
      <c r="C637" s="70"/>
      <c r="D637" s="67"/>
      <c r="E637" s="4" t="s">
        <v>34</v>
      </c>
      <c r="F637" s="52" t="s">
        <v>625</v>
      </c>
      <c r="G637" s="7">
        <v>7</v>
      </c>
      <c r="H637" s="17" t="s">
        <v>61</v>
      </c>
      <c r="I637" s="1">
        <v>71.428571428571004</v>
      </c>
      <c r="J637" s="1">
        <v>14.285714285714</v>
      </c>
      <c r="K637" s="1">
        <v>85.714285714286007</v>
      </c>
      <c r="L637" s="3" t="s">
        <v>61</v>
      </c>
      <c r="M637" s="8">
        <v>14.285714285714</v>
      </c>
    </row>
    <row r="638" spans="3:13" ht="39" x14ac:dyDescent="0.2">
      <c r="C638" s="70"/>
      <c r="D638" s="67"/>
      <c r="E638" s="4" t="s">
        <v>35</v>
      </c>
      <c r="F638" s="52" t="s">
        <v>624</v>
      </c>
      <c r="G638" s="7">
        <v>78</v>
      </c>
      <c r="H638" s="17" t="s">
        <v>61</v>
      </c>
      <c r="I638" s="1">
        <v>87.179487179486998</v>
      </c>
      <c r="J638" s="1">
        <v>5.1282051282049999</v>
      </c>
      <c r="K638" s="1">
        <v>92.307692307691994</v>
      </c>
      <c r="L638" s="1">
        <v>7.6923076923079998</v>
      </c>
      <c r="M638" s="18" t="s">
        <v>61</v>
      </c>
    </row>
    <row r="639" spans="3:13" ht="26" x14ac:dyDescent="0.2">
      <c r="C639" s="70"/>
      <c r="D639" s="67"/>
      <c r="E639" s="4" t="s">
        <v>36</v>
      </c>
      <c r="F639" s="52" t="s">
        <v>624</v>
      </c>
      <c r="G639" s="7">
        <v>58</v>
      </c>
      <c r="H639" s="17" t="s">
        <v>61</v>
      </c>
      <c r="I639" s="1">
        <v>77.586206896552</v>
      </c>
      <c r="J639" s="1">
        <v>1.7241379310339999</v>
      </c>
      <c r="K639" s="1">
        <v>79.310344827585993</v>
      </c>
      <c r="L639" s="1">
        <v>18.965517241379001</v>
      </c>
      <c r="M639" s="8">
        <v>1.7241379310339999</v>
      </c>
    </row>
    <row r="640" spans="3:13" x14ac:dyDescent="0.2">
      <c r="C640" s="70"/>
      <c r="D640" s="67"/>
      <c r="E640" s="4" t="s">
        <v>37</v>
      </c>
      <c r="F640" s="52" t="s">
        <v>625</v>
      </c>
      <c r="G640" s="7">
        <v>16</v>
      </c>
      <c r="H640" s="17" t="s">
        <v>61</v>
      </c>
      <c r="I640" s="1">
        <v>62.5</v>
      </c>
      <c r="J640" s="3" t="s">
        <v>61</v>
      </c>
      <c r="K640" s="1">
        <v>62.5</v>
      </c>
      <c r="L640" s="1">
        <v>18.75</v>
      </c>
      <c r="M640" s="8">
        <v>18.75</v>
      </c>
    </row>
    <row r="641" spans="3:13" x14ac:dyDescent="0.2">
      <c r="C641" s="70"/>
      <c r="D641" s="66" t="s">
        <v>21</v>
      </c>
      <c r="E641" s="5" t="s">
        <v>32</v>
      </c>
      <c r="F641" s="51" t="s">
        <v>625</v>
      </c>
      <c r="G641" s="6">
        <v>34</v>
      </c>
      <c r="H641" s="35" t="s">
        <v>61</v>
      </c>
      <c r="I641" s="2">
        <v>26.470588235293999</v>
      </c>
      <c r="J641" s="14" t="s">
        <v>61</v>
      </c>
      <c r="K641" s="2">
        <v>26.470588235293999</v>
      </c>
      <c r="L641" s="2">
        <v>73.529411764705998</v>
      </c>
      <c r="M641" s="37" t="s">
        <v>61</v>
      </c>
    </row>
    <row r="642" spans="3:13" ht="26" x14ac:dyDescent="0.2">
      <c r="C642" s="70"/>
      <c r="D642" s="67"/>
      <c r="E642" s="4" t="s">
        <v>33</v>
      </c>
      <c r="F642" s="52" t="s">
        <v>624</v>
      </c>
      <c r="G642" s="7">
        <v>441</v>
      </c>
      <c r="H642" s="9">
        <v>0.22675736961500001</v>
      </c>
      <c r="I642" s="1">
        <v>90.92970521542</v>
      </c>
      <c r="J642" s="1">
        <v>1.133786848073</v>
      </c>
      <c r="K642" s="1">
        <v>92.290249433106993</v>
      </c>
      <c r="L642" s="1">
        <v>5.2154195011339999</v>
      </c>
      <c r="M642" s="8">
        <v>2.49433106576</v>
      </c>
    </row>
    <row r="643" spans="3:13" ht="39" x14ac:dyDescent="0.2">
      <c r="C643" s="70"/>
      <c r="D643" s="67"/>
      <c r="E643" s="4" t="s">
        <v>34</v>
      </c>
      <c r="F643" s="52" t="s">
        <v>625</v>
      </c>
      <c r="G643" s="7">
        <v>8</v>
      </c>
      <c r="H643" s="17" t="s">
        <v>61</v>
      </c>
      <c r="I643" s="1">
        <v>62.5</v>
      </c>
      <c r="J643" s="1">
        <v>12.5</v>
      </c>
      <c r="K643" s="1">
        <v>75</v>
      </c>
      <c r="L643" s="1">
        <v>25</v>
      </c>
      <c r="M643" s="18" t="s">
        <v>61</v>
      </c>
    </row>
    <row r="644" spans="3:13" ht="39" x14ac:dyDescent="0.2">
      <c r="C644" s="70"/>
      <c r="D644" s="67"/>
      <c r="E644" s="4" t="s">
        <v>35</v>
      </c>
      <c r="F644" s="52" t="s">
        <v>624</v>
      </c>
      <c r="G644" s="7">
        <v>119</v>
      </c>
      <c r="H644" s="9">
        <v>1.680672268908</v>
      </c>
      <c r="I644" s="1">
        <v>85.714285714286007</v>
      </c>
      <c r="J644" s="1">
        <v>3.361344537815</v>
      </c>
      <c r="K644" s="1">
        <v>90.756302521007996</v>
      </c>
      <c r="L644" s="1">
        <v>8.4033613445380002</v>
      </c>
      <c r="M644" s="8">
        <v>0.84033613445400002</v>
      </c>
    </row>
    <row r="645" spans="3:13" ht="26" x14ac:dyDescent="0.2">
      <c r="C645" s="70"/>
      <c r="D645" s="67"/>
      <c r="E645" s="4" t="s">
        <v>36</v>
      </c>
      <c r="F645" s="52" t="s">
        <v>624</v>
      </c>
      <c r="G645" s="7">
        <v>147</v>
      </c>
      <c r="H645" s="9">
        <v>0.68027210884400002</v>
      </c>
      <c r="I645" s="1">
        <v>82.993197278912007</v>
      </c>
      <c r="J645" s="1">
        <v>4.0816326530609999</v>
      </c>
      <c r="K645" s="1">
        <v>87.755102040815999</v>
      </c>
      <c r="L645" s="1">
        <v>8.1632653061219997</v>
      </c>
      <c r="M645" s="8">
        <v>4.0816326530609999</v>
      </c>
    </row>
    <row r="646" spans="3:13" x14ac:dyDescent="0.2">
      <c r="C646" s="70"/>
      <c r="D646" s="67"/>
      <c r="E646" s="4" t="s">
        <v>37</v>
      </c>
      <c r="F646" s="52" t="s">
        <v>625</v>
      </c>
      <c r="G646" s="7">
        <v>16</v>
      </c>
      <c r="H646" s="17" t="s">
        <v>61</v>
      </c>
      <c r="I646" s="1">
        <v>62.5</v>
      </c>
      <c r="J646" s="3" t="s">
        <v>61</v>
      </c>
      <c r="K646" s="1">
        <v>62.5</v>
      </c>
      <c r="L646" s="1">
        <v>18.75</v>
      </c>
      <c r="M646" s="8">
        <v>18.75</v>
      </c>
    </row>
    <row r="647" spans="3:13" x14ac:dyDescent="0.2">
      <c r="C647" s="66" t="s">
        <v>38</v>
      </c>
      <c r="D647" s="66" t="s">
        <v>23</v>
      </c>
      <c r="E647" s="5" t="s">
        <v>39</v>
      </c>
      <c r="F647" s="51" t="s">
        <v>624</v>
      </c>
      <c r="G647" s="6">
        <v>458</v>
      </c>
      <c r="H647" s="35" t="s">
        <v>61</v>
      </c>
      <c r="I647" s="2">
        <v>77.510917030567995</v>
      </c>
      <c r="J647" s="14" t="s">
        <v>61</v>
      </c>
      <c r="K647" s="2">
        <v>77.510917030567995</v>
      </c>
      <c r="L647" s="2">
        <v>19.868995633188</v>
      </c>
      <c r="M647" s="11">
        <v>2.6200873362450001</v>
      </c>
    </row>
    <row r="648" spans="3:13" x14ac:dyDescent="0.2">
      <c r="C648" s="70"/>
      <c r="D648" s="67"/>
      <c r="E648" s="4" t="s">
        <v>40</v>
      </c>
      <c r="F648" s="52" t="s">
        <v>624</v>
      </c>
      <c r="G648" s="7">
        <v>973</v>
      </c>
      <c r="H648" s="17" t="s">
        <v>61</v>
      </c>
      <c r="I648" s="1">
        <v>90.339157245631995</v>
      </c>
      <c r="J648" s="3" t="s">
        <v>61</v>
      </c>
      <c r="K648" s="1">
        <v>90.339157245631995</v>
      </c>
      <c r="L648" s="1">
        <v>7.1942446043170003</v>
      </c>
      <c r="M648" s="8">
        <v>2.4665981500509999</v>
      </c>
    </row>
    <row r="649" spans="3:13" x14ac:dyDescent="0.2">
      <c r="C649" s="70"/>
      <c r="D649" s="67"/>
      <c r="E649" s="4" t="s">
        <v>41</v>
      </c>
      <c r="F649" s="52" t="s">
        <v>624</v>
      </c>
      <c r="G649" s="7">
        <v>0</v>
      </c>
      <c r="H649" s="17" t="s">
        <v>61</v>
      </c>
      <c r="I649" s="3" t="s">
        <v>61</v>
      </c>
      <c r="J649" s="3" t="s">
        <v>61</v>
      </c>
      <c r="K649" s="3" t="s">
        <v>61</v>
      </c>
      <c r="L649" s="3" t="s">
        <v>61</v>
      </c>
      <c r="M649" s="18" t="s">
        <v>61</v>
      </c>
    </row>
    <row r="650" spans="3:13" x14ac:dyDescent="0.2">
      <c r="C650" s="70"/>
      <c r="D650" s="67"/>
      <c r="E650" s="4" t="s">
        <v>42</v>
      </c>
      <c r="F650" s="52" t="s">
        <v>625</v>
      </c>
      <c r="G650" s="7">
        <v>34</v>
      </c>
      <c r="H650" s="9">
        <v>26.470588235293999</v>
      </c>
      <c r="I650" s="3" t="s">
        <v>61</v>
      </c>
      <c r="J650" s="1">
        <v>67.647058823528994</v>
      </c>
      <c r="K650" s="1">
        <v>94.117647058824005</v>
      </c>
      <c r="L650" s="3" t="s">
        <v>61</v>
      </c>
      <c r="M650" s="8">
        <v>5.8823529411760003</v>
      </c>
    </row>
    <row r="651" spans="3:13" x14ac:dyDescent="0.2">
      <c r="C651" s="70"/>
      <c r="D651" s="67"/>
      <c r="E651" s="4" t="s">
        <v>43</v>
      </c>
      <c r="F651" s="52" t="s">
        <v>625</v>
      </c>
      <c r="G651" s="7">
        <v>10</v>
      </c>
      <c r="H651" s="9">
        <v>10</v>
      </c>
      <c r="I651" s="3" t="s">
        <v>61</v>
      </c>
      <c r="J651" s="1">
        <v>80</v>
      </c>
      <c r="K651" s="1">
        <v>90</v>
      </c>
      <c r="L651" s="3" t="s">
        <v>61</v>
      </c>
      <c r="M651" s="8">
        <v>10</v>
      </c>
    </row>
    <row r="652" spans="3:13" x14ac:dyDescent="0.2">
      <c r="C652" s="70"/>
      <c r="D652" s="67"/>
      <c r="E652" s="4" t="s">
        <v>44</v>
      </c>
      <c r="F652" s="52" t="s">
        <v>625</v>
      </c>
      <c r="G652" s="7">
        <v>31</v>
      </c>
      <c r="H652" s="9">
        <v>6.4516129032259997</v>
      </c>
      <c r="I652" s="1">
        <v>38.709677419355003</v>
      </c>
      <c r="J652" s="1">
        <v>29.032258064516</v>
      </c>
      <c r="K652" s="1">
        <v>74.193548387096996</v>
      </c>
      <c r="L652" s="1">
        <v>16.129032258064999</v>
      </c>
      <c r="M652" s="8">
        <v>9.6774193548389995</v>
      </c>
    </row>
    <row r="653" spans="3:13" x14ac:dyDescent="0.2">
      <c r="C653" s="70"/>
      <c r="D653" s="67"/>
      <c r="E653" s="4" t="s">
        <v>37</v>
      </c>
      <c r="F653" s="52" t="s">
        <v>625</v>
      </c>
      <c r="G653" s="7">
        <v>22</v>
      </c>
      <c r="H653" s="9">
        <v>9.0909090909089993</v>
      </c>
      <c r="I653" s="1">
        <v>50</v>
      </c>
      <c r="J653" s="3" t="s">
        <v>61</v>
      </c>
      <c r="K653" s="1">
        <v>59.090909090909001</v>
      </c>
      <c r="L653" s="1">
        <v>13.636363636364001</v>
      </c>
      <c r="M653" s="8">
        <v>27.272727272727</v>
      </c>
    </row>
    <row r="654" spans="3:13" x14ac:dyDescent="0.2">
      <c r="C654" s="70"/>
      <c r="D654" s="66" t="s">
        <v>20</v>
      </c>
      <c r="E654" s="5" t="s">
        <v>39</v>
      </c>
      <c r="F654" s="51" t="s">
        <v>624</v>
      </c>
      <c r="G654" s="6">
        <v>175</v>
      </c>
      <c r="H654" s="35" t="s">
        <v>61</v>
      </c>
      <c r="I654" s="2">
        <v>72</v>
      </c>
      <c r="J654" s="14" t="s">
        <v>61</v>
      </c>
      <c r="K654" s="2">
        <v>72</v>
      </c>
      <c r="L654" s="2">
        <v>25.714285714286</v>
      </c>
      <c r="M654" s="11">
        <v>2.285714285714</v>
      </c>
    </row>
    <row r="655" spans="3:13" x14ac:dyDescent="0.2">
      <c r="C655" s="70"/>
      <c r="D655" s="67"/>
      <c r="E655" s="4" t="s">
        <v>40</v>
      </c>
      <c r="F655" s="52" t="s">
        <v>624</v>
      </c>
      <c r="G655" s="7">
        <v>538</v>
      </c>
      <c r="H655" s="17" t="s">
        <v>61</v>
      </c>
      <c r="I655" s="1">
        <v>88.289962825279005</v>
      </c>
      <c r="J655" s="3" t="s">
        <v>61</v>
      </c>
      <c r="K655" s="1">
        <v>88.289962825279005</v>
      </c>
      <c r="L655" s="1">
        <v>8.5501858736060008</v>
      </c>
      <c r="M655" s="8">
        <v>3.1598513011149998</v>
      </c>
    </row>
    <row r="656" spans="3:13" x14ac:dyDescent="0.2">
      <c r="C656" s="70"/>
      <c r="D656" s="67"/>
      <c r="E656" s="4" t="s">
        <v>41</v>
      </c>
      <c r="F656" s="52" t="s">
        <v>624</v>
      </c>
      <c r="G656" s="7">
        <v>0</v>
      </c>
      <c r="H656" s="17" t="s">
        <v>61</v>
      </c>
      <c r="I656" s="3" t="s">
        <v>61</v>
      </c>
      <c r="J656" s="3" t="s">
        <v>61</v>
      </c>
      <c r="K656" s="3" t="s">
        <v>61</v>
      </c>
      <c r="L656" s="3" t="s">
        <v>61</v>
      </c>
      <c r="M656" s="18" t="s">
        <v>61</v>
      </c>
    </row>
    <row r="657" spans="3:13" x14ac:dyDescent="0.2">
      <c r="C657" s="70"/>
      <c r="D657" s="67"/>
      <c r="E657" s="4" t="s">
        <v>42</v>
      </c>
      <c r="F657" s="52" t="s">
        <v>625</v>
      </c>
      <c r="G657" s="7">
        <v>20</v>
      </c>
      <c r="H657" s="9">
        <v>25</v>
      </c>
      <c r="I657" s="3" t="s">
        <v>61</v>
      </c>
      <c r="J657" s="1">
        <v>70</v>
      </c>
      <c r="K657" s="1">
        <v>95</v>
      </c>
      <c r="L657" s="3" t="s">
        <v>61</v>
      </c>
      <c r="M657" s="8">
        <v>5</v>
      </c>
    </row>
    <row r="658" spans="3:13" x14ac:dyDescent="0.2">
      <c r="C658" s="70"/>
      <c r="D658" s="67"/>
      <c r="E658" s="4" t="s">
        <v>43</v>
      </c>
      <c r="F658" s="52" t="s">
        <v>625</v>
      </c>
      <c r="G658" s="7">
        <v>5</v>
      </c>
      <c r="H658" s="9">
        <v>20</v>
      </c>
      <c r="I658" s="3" t="s">
        <v>61</v>
      </c>
      <c r="J658" s="1">
        <v>80</v>
      </c>
      <c r="K658" s="1">
        <v>100</v>
      </c>
      <c r="L658" s="3" t="s">
        <v>61</v>
      </c>
      <c r="M658" s="18" t="s">
        <v>61</v>
      </c>
    </row>
    <row r="659" spans="3:13" x14ac:dyDescent="0.2">
      <c r="C659" s="70"/>
      <c r="D659" s="67"/>
      <c r="E659" s="4" t="s">
        <v>44</v>
      </c>
      <c r="F659" s="52" t="s">
        <v>625</v>
      </c>
      <c r="G659" s="7">
        <v>14</v>
      </c>
      <c r="H659" s="9">
        <v>14.285714285714</v>
      </c>
      <c r="I659" s="1">
        <v>21.428571428571001</v>
      </c>
      <c r="J659" s="1">
        <v>42.857142857143003</v>
      </c>
      <c r="K659" s="1">
        <v>78.571428571428996</v>
      </c>
      <c r="L659" s="1">
        <v>14.285714285714</v>
      </c>
      <c r="M659" s="8">
        <v>7.1428571428570002</v>
      </c>
    </row>
    <row r="660" spans="3:13" x14ac:dyDescent="0.2">
      <c r="C660" s="70"/>
      <c r="D660" s="67"/>
      <c r="E660" s="4" t="s">
        <v>37</v>
      </c>
      <c r="F660" s="52" t="s">
        <v>625</v>
      </c>
      <c r="G660" s="7">
        <v>11</v>
      </c>
      <c r="H660" s="9">
        <v>18.181818181817999</v>
      </c>
      <c r="I660" s="1">
        <v>36.363636363635997</v>
      </c>
      <c r="J660" s="3" t="s">
        <v>61</v>
      </c>
      <c r="K660" s="1">
        <v>54.545454545455001</v>
      </c>
      <c r="L660" s="1">
        <v>9.0909090909089993</v>
      </c>
      <c r="M660" s="8">
        <v>36.363636363635997</v>
      </c>
    </row>
    <row r="661" spans="3:13" x14ac:dyDescent="0.2">
      <c r="C661" s="70"/>
      <c r="D661" s="66" t="s">
        <v>21</v>
      </c>
      <c r="E661" s="5" t="s">
        <v>39</v>
      </c>
      <c r="F661" s="51" t="s">
        <v>624</v>
      </c>
      <c r="G661" s="6">
        <v>283</v>
      </c>
      <c r="H661" s="35" t="s">
        <v>61</v>
      </c>
      <c r="I661" s="2">
        <v>80.918727915193998</v>
      </c>
      <c r="J661" s="14" t="s">
        <v>61</v>
      </c>
      <c r="K661" s="2">
        <v>80.918727915193998</v>
      </c>
      <c r="L661" s="2">
        <v>16.254416961131</v>
      </c>
      <c r="M661" s="11">
        <v>2.8268551236750001</v>
      </c>
    </row>
    <row r="662" spans="3:13" x14ac:dyDescent="0.2">
      <c r="C662" s="70"/>
      <c r="D662" s="67"/>
      <c r="E662" s="4" t="s">
        <v>40</v>
      </c>
      <c r="F662" s="52" t="s">
        <v>624</v>
      </c>
      <c r="G662" s="7">
        <v>435</v>
      </c>
      <c r="H662" s="17" t="s">
        <v>61</v>
      </c>
      <c r="I662" s="1">
        <v>92.873563218390998</v>
      </c>
      <c r="J662" s="3" t="s">
        <v>61</v>
      </c>
      <c r="K662" s="1">
        <v>92.873563218390998</v>
      </c>
      <c r="L662" s="1">
        <v>5.5172413793099997</v>
      </c>
      <c r="M662" s="8">
        <v>1.609195402299</v>
      </c>
    </row>
    <row r="663" spans="3:13" x14ac:dyDescent="0.2">
      <c r="C663" s="70"/>
      <c r="D663" s="67"/>
      <c r="E663" s="4" t="s">
        <v>41</v>
      </c>
      <c r="F663" s="52" t="s">
        <v>624</v>
      </c>
      <c r="G663" s="7">
        <v>0</v>
      </c>
      <c r="H663" s="17" t="s">
        <v>61</v>
      </c>
      <c r="I663" s="3" t="s">
        <v>61</v>
      </c>
      <c r="J663" s="3" t="s">
        <v>61</v>
      </c>
      <c r="K663" s="3" t="s">
        <v>61</v>
      </c>
      <c r="L663" s="3" t="s">
        <v>61</v>
      </c>
      <c r="M663" s="18" t="s">
        <v>61</v>
      </c>
    </row>
    <row r="664" spans="3:13" x14ac:dyDescent="0.2">
      <c r="C664" s="70"/>
      <c r="D664" s="67"/>
      <c r="E664" s="4" t="s">
        <v>42</v>
      </c>
      <c r="F664" s="52" t="s">
        <v>625</v>
      </c>
      <c r="G664" s="7">
        <v>14</v>
      </c>
      <c r="H664" s="9">
        <v>28.571428571428999</v>
      </c>
      <c r="I664" s="3" t="s">
        <v>61</v>
      </c>
      <c r="J664" s="1">
        <v>64.285714285713993</v>
      </c>
      <c r="K664" s="1">
        <v>92.857142857143003</v>
      </c>
      <c r="L664" s="3" t="s">
        <v>61</v>
      </c>
      <c r="M664" s="8">
        <v>7.1428571428570002</v>
      </c>
    </row>
    <row r="665" spans="3:13" x14ac:dyDescent="0.2">
      <c r="C665" s="70"/>
      <c r="D665" s="67"/>
      <c r="E665" s="4" t="s">
        <v>43</v>
      </c>
      <c r="F665" s="52" t="s">
        <v>625</v>
      </c>
      <c r="G665" s="7">
        <v>5</v>
      </c>
      <c r="H665" s="17" t="s">
        <v>61</v>
      </c>
      <c r="I665" s="3" t="s">
        <v>61</v>
      </c>
      <c r="J665" s="1">
        <v>80</v>
      </c>
      <c r="K665" s="1">
        <v>80</v>
      </c>
      <c r="L665" s="3" t="s">
        <v>61</v>
      </c>
      <c r="M665" s="8">
        <v>20</v>
      </c>
    </row>
    <row r="666" spans="3:13" x14ac:dyDescent="0.2">
      <c r="C666" s="70"/>
      <c r="D666" s="67"/>
      <c r="E666" s="4" t="s">
        <v>44</v>
      </c>
      <c r="F666" s="52" t="s">
        <v>625</v>
      </c>
      <c r="G666" s="7">
        <v>17</v>
      </c>
      <c r="H666" s="17" t="s">
        <v>61</v>
      </c>
      <c r="I666" s="1">
        <v>52.941176470587997</v>
      </c>
      <c r="J666" s="1">
        <v>17.647058823529001</v>
      </c>
      <c r="K666" s="1">
        <v>70.588235294117993</v>
      </c>
      <c r="L666" s="1">
        <v>17.647058823529001</v>
      </c>
      <c r="M666" s="8">
        <v>11.764705882353001</v>
      </c>
    </row>
    <row r="667" spans="3:13" x14ac:dyDescent="0.2">
      <c r="C667" s="70"/>
      <c r="D667" s="67"/>
      <c r="E667" s="4" t="s">
        <v>37</v>
      </c>
      <c r="F667" s="52" t="s">
        <v>625</v>
      </c>
      <c r="G667" s="7">
        <v>11</v>
      </c>
      <c r="H667" s="17" t="s">
        <v>61</v>
      </c>
      <c r="I667" s="1">
        <v>63.636363636364003</v>
      </c>
      <c r="J667" s="3" t="s">
        <v>61</v>
      </c>
      <c r="K667" s="1">
        <v>63.636363636364003</v>
      </c>
      <c r="L667" s="1">
        <v>18.181818181817999</v>
      </c>
      <c r="M667" s="8">
        <v>18.181818181817999</v>
      </c>
    </row>
    <row r="668" spans="3:13" x14ac:dyDescent="0.2">
      <c r="C668" s="66" t="s">
        <v>45</v>
      </c>
      <c r="D668" s="64" t="s">
        <v>19</v>
      </c>
      <c r="E668" s="5" t="s">
        <v>46</v>
      </c>
      <c r="F668" s="51" t="s">
        <v>624</v>
      </c>
      <c r="G668" s="6">
        <v>770</v>
      </c>
      <c r="H668" s="13">
        <v>0.90909090909099999</v>
      </c>
      <c r="I668" s="2">
        <v>84.805194805195001</v>
      </c>
      <c r="J668" s="2">
        <v>3.636363636364</v>
      </c>
      <c r="K668" s="2">
        <v>89.350649350648993</v>
      </c>
      <c r="L668" s="2">
        <v>8.7012987012990006</v>
      </c>
      <c r="M668" s="11">
        <v>1.948051948052</v>
      </c>
    </row>
    <row r="669" spans="3:13" ht="26" x14ac:dyDescent="0.2">
      <c r="C669" s="70"/>
      <c r="D669" s="65"/>
      <c r="E669" s="4" t="s">
        <v>47</v>
      </c>
      <c r="F669" s="52" t="s">
        <v>624</v>
      </c>
      <c r="G669" s="7">
        <v>335</v>
      </c>
      <c r="H669" s="9">
        <v>0.89552238805999995</v>
      </c>
      <c r="I669" s="1">
        <v>83.283582089551999</v>
      </c>
      <c r="J669" s="1">
        <v>1.1940298507460001</v>
      </c>
      <c r="K669" s="1">
        <v>85.373134328358006</v>
      </c>
      <c r="L669" s="1">
        <v>12.238805970149</v>
      </c>
      <c r="M669" s="8">
        <v>2.3880597014929998</v>
      </c>
    </row>
    <row r="670" spans="3:13" x14ac:dyDescent="0.2">
      <c r="C670" s="70"/>
      <c r="D670" s="65"/>
      <c r="E670" s="4" t="s">
        <v>48</v>
      </c>
      <c r="F670" s="52" t="s">
        <v>625</v>
      </c>
      <c r="G670" s="7">
        <v>34</v>
      </c>
      <c r="H670" s="17" t="s">
        <v>61</v>
      </c>
      <c r="I670" s="1">
        <v>70.588235294117993</v>
      </c>
      <c r="J670" s="1">
        <v>8.8235294117649996</v>
      </c>
      <c r="K670" s="1">
        <v>79.411764705882007</v>
      </c>
      <c r="L670" s="1">
        <v>20.588235294118</v>
      </c>
      <c r="M670" s="18" t="s">
        <v>61</v>
      </c>
    </row>
    <row r="671" spans="3:13" ht="39" x14ac:dyDescent="0.2">
      <c r="C671" s="70"/>
      <c r="D671" s="65"/>
      <c r="E671" s="4" t="s">
        <v>49</v>
      </c>
      <c r="F671" s="52" t="s">
        <v>624</v>
      </c>
      <c r="G671" s="7">
        <v>318</v>
      </c>
      <c r="H671" s="9">
        <v>0.94339622641499998</v>
      </c>
      <c r="I671" s="1">
        <v>79.874213836478006</v>
      </c>
      <c r="J671" s="1">
        <v>1.5723270440249999</v>
      </c>
      <c r="K671" s="1">
        <v>82.389937106917998</v>
      </c>
      <c r="L671" s="1">
        <v>14.150943396225999</v>
      </c>
      <c r="M671" s="8">
        <v>3.4591194968550001</v>
      </c>
    </row>
    <row r="672" spans="3:13" x14ac:dyDescent="0.2">
      <c r="C672" s="70"/>
      <c r="D672" s="65"/>
      <c r="E672" s="4" t="s">
        <v>50</v>
      </c>
      <c r="F672" s="52" t="s">
        <v>625</v>
      </c>
      <c r="G672" s="7">
        <v>18</v>
      </c>
      <c r="H672" s="17" t="s">
        <v>61</v>
      </c>
      <c r="I672" s="1">
        <v>83.333333333333002</v>
      </c>
      <c r="J672" s="3" t="s">
        <v>61</v>
      </c>
      <c r="K672" s="1">
        <v>83.333333333333002</v>
      </c>
      <c r="L672" s="1">
        <v>11.111111111111001</v>
      </c>
      <c r="M672" s="8">
        <v>5.5555555555560003</v>
      </c>
    </row>
    <row r="673" spans="2:22" x14ac:dyDescent="0.2">
      <c r="C673" s="70"/>
      <c r="D673" s="65"/>
      <c r="E673" s="4" t="s">
        <v>44</v>
      </c>
      <c r="F673" s="52" t="s">
        <v>625</v>
      </c>
      <c r="G673" s="7">
        <v>25</v>
      </c>
      <c r="H673" s="17" t="s">
        <v>61</v>
      </c>
      <c r="I673" s="1">
        <v>60</v>
      </c>
      <c r="J673" s="3" t="s">
        <v>61</v>
      </c>
      <c r="K673" s="1">
        <v>60</v>
      </c>
      <c r="L673" s="1">
        <v>20</v>
      </c>
      <c r="M673" s="8">
        <v>20</v>
      </c>
    </row>
    <row r="674" spans="2:22" x14ac:dyDescent="0.2">
      <c r="C674" s="70"/>
      <c r="D674" s="65"/>
      <c r="E674" s="4" t="s">
        <v>37</v>
      </c>
      <c r="F674" s="52" t="s">
        <v>625</v>
      </c>
      <c r="G674" s="7">
        <v>28</v>
      </c>
      <c r="H674" s="9">
        <v>3.5714285714290002</v>
      </c>
      <c r="I674" s="1">
        <v>60.714285714286</v>
      </c>
      <c r="J674" s="3" t="s">
        <v>61</v>
      </c>
      <c r="K674" s="1">
        <v>64.285714285713993</v>
      </c>
      <c r="L674" s="1">
        <v>7.1428571428570002</v>
      </c>
      <c r="M674" s="8">
        <v>28.571428571428999</v>
      </c>
    </row>
    <row r="675" spans="2:22" x14ac:dyDescent="0.2">
      <c r="C675" s="70"/>
      <c r="D675" s="65"/>
      <c r="E675" s="4" t="s">
        <v>51</v>
      </c>
      <c r="F675" s="52" t="s">
        <v>624</v>
      </c>
      <c r="G675" s="7">
        <v>1105</v>
      </c>
      <c r="H675" s="9">
        <v>0.904977375566</v>
      </c>
      <c r="I675" s="1">
        <v>84.343891402715002</v>
      </c>
      <c r="J675" s="1">
        <v>2.89592760181</v>
      </c>
      <c r="K675" s="1">
        <v>88.14479638009</v>
      </c>
      <c r="L675" s="1">
        <v>9.7737556561089995</v>
      </c>
      <c r="M675" s="8">
        <v>2.0814479638010002</v>
      </c>
    </row>
    <row r="676" spans="2:22" x14ac:dyDescent="0.2">
      <c r="C676" s="70"/>
      <c r="D676" s="65"/>
      <c r="E676" s="4" t="s">
        <v>52</v>
      </c>
      <c r="F676" s="52" t="s">
        <v>624</v>
      </c>
      <c r="G676" s="7">
        <v>352</v>
      </c>
      <c r="H676" s="9">
        <v>0.85227272727299996</v>
      </c>
      <c r="I676" s="1">
        <v>78.977272727273004</v>
      </c>
      <c r="J676" s="1">
        <v>2.2727272727269998</v>
      </c>
      <c r="K676" s="1">
        <v>82.102272727273004</v>
      </c>
      <c r="L676" s="1">
        <v>14.772727272727</v>
      </c>
      <c r="M676" s="8">
        <v>3.125</v>
      </c>
    </row>
    <row r="677" spans="2:22" x14ac:dyDescent="0.2">
      <c r="C677" s="66" t="s">
        <v>53</v>
      </c>
      <c r="D677" s="64" t="s">
        <v>19</v>
      </c>
      <c r="E677" s="5" t="s">
        <v>54</v>
      </c>
      <c r="F677" s="51" t="s">
        <v>624</v>
      </c>
      <c r="G677" s="6">
        <v>513</v>
      </c>
      <c r="H677" s="13">
        <v>0.97465886939599999</v>
      </c>
      <c r="I677" s="2">
        <v>77.972709551657005</v>
      </c>
      <c r="J677" s="2">
        <v>3.3138401559449999</v>
      </c>
      <c r="K677" s="2">
        <v>82.261208576998001</v>
      </c>
      <c r="L677" s="2">
        <v>14.814814814815</v>
      </c>
      <c r="M677" s="11">
        <v>2.923976608187</v>
      </c>
    </row>
    <row r="678" spans="2:22" x14ac:dyDescent="0.2">
      <c r="C678" s="70"/>
      <c r="D678" s="65"/>
      <c r="E678" s="4" t="s">
        <v>55</v>
      </c>
      <c r="F678" s="52" t="s">
        <v>624</v>
      </c>
      <c r="G678" s="7">
        <v>639</v>
      </c>
      <c r="H678" s="9">
        <v>1.0954616588420001</v>
      </c>
      <c r="I678" s="1">
        <v>86.384976525821997</v>
      </c>
      <c r="J678" s="1">
        <v>1.8779342723000001</v>
      </c>
      <c r="K678" s="1">
        <v>89.358372456964005</v>
      </c>
      <c r="L678" s="1">
        <v>8.2942097026599999</v>
      </c>
      <c r="M678" s="8">
        <v>2.347417840376</v>
      </c>
    </row>
    <row r="679" spans="2:22" x14ac:dyDescent="0.2">
      <c r="C679" s="70"/>
      <c r="D679" s="65"/>
      <c r="E679" s="4" t="s">
        <v>56</v>
      </c>
      <c r="F679" s="52" t="s">
        <v>624</v>
      </c>
      <c r="G679" s="7">
        <v>376</v>
      </c>
      <c r="H679" s="9">
        <v>0.53191489361699995</v>
      </c>
      <c r="I679" s="1">
        <v>81.117021276596006</v>
      </c>
      <c r="J679" s="1">
        <v>2.925531914894</v>
      </c>
      <c r="K679" s="1">
        <v>84.574468085106005</v>
      </c>
      <c r="L679" s="1">
        <v>10.638297872340001</v>
      </c>
      <c r="M679" s="8">
        <v>4.787234042553</v>
      </c>
    </row>
    <row r="680" spans="2:22" x14ac:dyDescent="0.2">
      <c r="C680" s="66" t="s">
        <v>57</v>
      </c>
      <c r="D680" s="64" t="s">
        <v>19</v>
      </c>
      <c r="E680" s="5" t="s">
        <v>58</v>
      </c>
      <c r="F680" s="51" t="s">
        <v>624</v>
      </c>
      <c r="G680" s="6">
        <v>537</v>
      </c>
      <c r="H680" s="13">
        <v>1.3035381750470001</v>
      </c>
      <c r="I680" s="2">
        <v>79.329608938546997</v>
      </c>
      <c r="J680" s="2">
        <v>4.0968342644320002</v>
      </c>
      <c r="K680" s="2">
        <v>84.729981378025997</v>
      </c>
      <c r="L680" s="2">
        <v>12.662942271881001</v>
      </c>
      <c r="M680" s="11">
        <v>2.6070763500930001</v>
      </c>
    </row>
    <row r="681" spans="2:22" x14ac:dyDescent="0.2">
      <c r="C681" s="67"/>
      <c r="D681" s="65"/>
      <c r="E681" s="4" t="s">
        <v>59</v>
      </c>
      <c r="F681" s="52" t="s">
        <v>624</v>
      </c>
      <c r="G681" s="7">
        <v>682</v>
      </c>
      <c r="H681" s="9">
        <v>0.87976539589400005</v>
      </c>
      <c r="I681" s="1">
        <v>83.724340175953003</v>
      </c>
      <c r="J681" s="1">
        <v>2.199413489736</v>
      </c>
      <c r="K681" s="1">
        <v>86.803519061583998</v>
      </c>
      <c r="L681" s="1">
        <v>9.6774193548389995</v>
      </c>
      <c r="M681" s="8">
        <v>3.5190615835779999</v>
      </c>
    </row>
    <row r="682" spans="2:22" x14ac:dyDescent="0.2">
      <c r="C682" s="71"/>
      <c r="D682" s="68"/>
      <c r="E682" s="19" t="s">
        <v>60</v>
      </c>
      <c r="F682" s="53" t="s">
        <v>624</v>
      </c>
      <c r="G682" s="21">
        <v>309</v>
      </c>
      <c r="H682" s="36">
        <v>0.32362459546900002</v>
      </c>
      <c r="I682" s="16">
        <v>84.142394822005997</v>
      </c>
      <c r="J682" s="16">
        <v>0.97087378640800004</v>
      </c>
      <c r="K682" s="16">
        <v>85.436893203883002</v>
      </c>
      <c r="L682" s="16">
        <v>11.326860841424001</v>
      </c>
      <c r="M682" s="34">
        <v>3.236245954693</v>
      </c>
    </row>
    <row r="683" spans="2:22" x14ac:dyDescent="0.2">
      <c r="C683" s="44" t="s">
        <v>626</v>
      </c>
    </row>
    <row r="684" spans="2:22" x14ac:dyDescent="0.2">
      <c r="B684" s="22" t="str">
        <f xml:space="preserve"> HYPERLINK("#'目次'!B15", "[9]")</f>
        <v>[9]</v>
      </c>
      <c r="C684" s="58" t="s">
        <v>117</v>
      </c>
      <c r="D684" s="59"/>
      <c r="E684" s="59"/>
      <c r="F684" s="59"/>
      <c r="G684" s="59"/>
      <c r="H684" s="59"/>
      <c r="I684" s="59"/>
      <c r="J684" s="59"/>
      <c r="K684" s="59"/>
      <c r="L684" s="59"/>
      <c r="M684" s="59"/>
      <c r="N684" s="59"/>
      <c r="O684" s="59"/>
      <c r="P684" s="59"/>
      <c r="Q684" s="59"/>
      <c r="R684" s="59"/>
      <c r="S684" s="59"/>
      <c r="T684" s="59"/>
      <c r="U684" s="59"/>
      <c r="V684" s="59"/>
    </row>
    <row r="687" spans="2:22" x14ac:dyDescent="0.2">
      <c r="C687" s="58" t="s">
        <v>13</v>
      </c>
      <c r="D687" s="59"/>
      <c r="E687" s="59"/>
      <c r="F687" s="59"/>
      <c r="G687" s="59"/>
      <c r="H687" s="59"/>
      <c r="I687" s="59"/>
      <c r="J687" s="59"/>
      <c r="K687" s="59"/>
      <c r="L687" s="59"/>
      <c r="M687" s="59"/>
      <c r="N687" s="59"/>
      <c r="O687" s="59"/>
      <c r="P687" s="59"/>
      <c r="Q687" s="59"/>
      <c r="R687" s="59"/>
      <c r="S687" s="59"/>
      <c r="T687" s="59"/>
      <c r="U687" s="59"/>
      <c r="V687" s="59"/>
    </row>
    <row r="688" spans="2:22" ht="117" x14ac:dyDescent="0.2">
      <c r="C688" s="60"/>
      <c r="D688" s="61"/>
      <c r="E688" s="61"/>
      <c r="F688" s="61"/>
      <c r="G688" s="20" t="s">
        <v>14</v>
      </c>
      <c r="H688" s="25" t="s">
        <v>118</v>
      </c>
      <c r="I688" s="10" t="s">
        <v>119</v>
      </c>
      <c r="J688" s="10" t="s">
        <v>120</v>
      </c>
      <c r="K688" s="10" t="s">
        <v>121</v>
      </c>
      <c r="L688" s="10" t="s">
        <v>122</v>
      </c>
      <c r="M688" s="26" t="s">
        <v>37</v>
      </c>
    </row>
    <row r="689" spans="3:13" x14ac:dyDescent="0.2">
      <c r="C689" s="62"/>
      <c r="D689" s="63"/>
      <c r="E689" s="63"/>
      <c r="F689" s="63"/>
      <c r="G689" s="23"/>
      <c r="H689" s="31"/>
      <c r="I689" s="12"/>
      <c r="J689" s="12"/>
      <c r="K689" s="12"/>
      <c r="L689" s="12"/>
      <c r="M689" s="28"/>
    </row>
    <row r="690" spans="3:13" x14ac:dyDescent="0.2">
      <c r="C690" s="24"/>
      <c r="D690" s="30"/>
      <c r="E690" s="29" t="s">
        <v>14</v>
      </c>
      <c r="F690" s="50" t="s">
        <v>624</v>
      </c>
      <c r="G690" s="27">
        <v>1528</v>
      </c>
      <c r="H690" s="15">
        <v>26.112565445026</v>
      </c>
      <c r="I690" s="15">
        <v>29.450261780104999</v>
      </c>
      <c r="J690" s="15">
        <v>33.246073298429003</v>
      </c>
      <c r="K690" s="15">
        <v>9.2277486910990003</v>
      </c>
      <c r="L690" s="15">
        <v>0.39267015706800001</v>
      </c>
      <c r="M690" s="33">
        <v>1.5706806282720001</v>
      </c>
    </row>
    <row r="691" spans="3:13" x14ac:dyDescent="0.2">
      <c r="C691" s="69" t="s">
        <v>18</v>
      </c>
      <c r="D691" s="64" t="s">
        <v>19</v>
      </c>
      <c r="E691" s="5" t="s">
        <v>20</v>
      </c>
      <c r="F691" s="51" t="s">
        <v>624</v>
      </c>
      <c r="G691" s="6">
        <v>763</v>
      </c>
      <c r="H691" s="13">
        <v>27.260812581913001</v>
      </c>
      <c r="I691" s="2">
        <v>32.765399737876997</v>
      </c>
      <c r="J691" s="2">
        <v>29.488859764089</v>
      </c>
      <c r="K691" s="2">
        <v>8.6500655307990009</v>
      </c>
      <c r="L691" s="2">
        <v>0.26212319790299998</v>
      </c>
      <c r="M691" s="11">
        <v>1.5727391874179999</v>
      </c>
    </row>
    <row r="692" spans="3:13" x14ac:dyDescent="0.2">
      <c r="C692" s="70"/>
      <c r="D692" s="65"/>
      <c r="E692" s="4" t="s">
        <v>21</v>
      </c>
      <c r="F692" s="52" t="s">
        <v>624</v>
      </c>
      <c r="G692" s="7">
        <v>765</v>
      </c>
      <c r="H692" s="9">
        <v>24.967320261438001</v>
      </c>
      <c r="I692" s="1">
        <v>26.143790849673</v>
      </c>
      <c r="J692" s="1">
        <v>36.993464052287997</v>
      </c>
      <c r="K692" s="1">
        <v>9.8039215686270005</v>
      </c>
      <c r="L692" s="1">
        <v>0.52287581699300001</v>
      </c>
      <c r="M692" s="8">
        <v>1.56862745098</v>
      </c>
    </row>
    <row r="693" spans="3:13" x14ac:dyDescent="0.2">
      <c r="C693" s="66" t="s">
        <v>22</v>
      </c>
      <c r="D693" s="66" t="s">
        <v>23</v>
      </c>
      <c r="E693" s="5" t="s">
        <v>24</v>
      </c>
      <c r="F693" s="51" t="s">
        <v>624</v>
      </c>
      <c r="G693" s="6">
        <v>302</v>
      </c>
      <c r="H693" s="13">
        <v>13.245033112583</v>
      </c>
      <c r="I693" s="2">
        <v>41.390728476821003</v>
      </c>
      <c r="J693" s="2">
        <v>38.079470198674997</v>
      </c>
      <c r="K693" s="2">
        <v>6.9536423841059998</v>
      </c>
      <c r="L693" s="14" t="s">
        <v>61</v>
      </c>
      <c r="M693" s="11">
        <v>0.331125827815</v>
      </c>
    </row>
    <row r="694" spans="3:13" x14ac:dyDescent="0.2">
      <c r="C694" s="70"/>
      <c r="D694" s="67"/>
      <c r="E694" s="4" t="s">
        <v>25</v>
      </c>
      <c r="F694" s="52" t="s">
        <v>624</v>
      </c>
      <c r="G694" s="7">
        <v>329</v>
      </c>
      <c r="H694" s="9">
        <v>18.844984802431998</v>
      </c>
      <c r="I694" s="1">
        <v>33.738601823708002</v>
      </c>
      <c r="J694" s="1">
        <v>38.297872340425997</v>
      </c>
      <c r="K694" s="1">
        <v>8.2066869300909993</v>
      </c>
      <c r="L694" s="1">
        <v>0.30395136778100001</v>
      </c>
      <c r="M694" s="8">
        <v>0.60790273556200003</v>
      </c>
    </row>
    <row r="695" spans="3:13" x14ac:dyDescent="0.2">
      <c r="C695" s="70"/>
      <c r="D695" s="67"/>
      <c r="E695" s="4" t="s">
        <v>26</v>
      </c>
      <c r="F695" s="52" t="s">
        <v>624</v>
      </c>
      <c r="G695" s="7">
        <v>355</v>
      </c>
      <c r="H695" s="9">
        <v>27.323943661971999</v>
      </c>
      <c r="I695" s="1">
        <v>27.323943661971999</v>
      </c>
      <c r="J695" s="1">
        <v>36.338028169014002</v>
      </c>
      <c r="K695" s="1">
        <v>8.1690140845069994</v>
      </c>
      <c r="L695" s="1">
        <v>0.56338028168999998</v>
      </c>
      <c r="M695" s="8">
        <v>0.28169014084499999</v>
      </c>
    </row>
    <row r="696" spans="3:13" x14ac:dyDescent="0.2">
      <c r="C696" s="70"/>
      <c r="D696" s="67"/>
      <c r="E696" s="4" t="s">
        <v>27</v>
      </c>
      <c r="F696" s="52" t="s">
        <v>624</v>
      </c>
      <c r="G696" s="7">
        <v>254</v>
      </c>
      <c r="H696" s="9">
        <v>31.102362204723999</v>
      </c>
      <c r="I696" s="1">
        <v>24.015748031495999</v>
      </c>
      <c r="J696" s="1">
        <v>32.677165354331002</v>
      </c>
      <c r="K696" s="1">
        <v>8.6614173228349998</v>
      </c>
      <c r="L696" s="3" t="s">
        <v>61</v>
      </c>
      <c r="M696" s="8">
        <v>3.543307086614</v>
      </c>
    </row>
    <row r="697" spans="3:13" x14ac:dyDescent="0.2">
      <c r="C697" s="70"/>
      <c r="D697" s="67"/>
      <c r="E697" s="4" t="s">
        <v>28</v>
      </c>
      <c r="F697" s="52" t="s">
        <v>624</v>
      </c>
      <c r="G697" s="7">
        <v>288</v>
      </c>
      <c r="H697" s="9">
        <v>42.013888888888999</v>
      </c>
      <c r="I697" s="1">
        <v>19.444444444443999</v>
      </c>
      <c r="J697" s="1">
        <v>19.097222222222001</v>
      </c>
      <c r="K697" s="1">
        <v>14.583333333333</v>
      </c>
      <c r="L697" s="1">
        <v>1.041666666667</v>
      </c>
      <c r="M697" s="8">
        <v>3.8194444444440001</v>
      </c>
    </row>
    <row r="698" spans="3:13" x14ac:dyDescent="0.2">
      <c r="C698" s="70"/>
      <c r="D698" s="67"/>
      <c r="E698" s="4" t="s">
        <v>29</v>
      </c>
      <c r="F698" s="52" t="s">
        <v>624</v>
      </c>
      <c r="G698" s="7">
        <v>1226</v>
      </c>
      <c r="H698" s="9">
        <v>29.282218597063999</v>
      </c>
      <c r="I698" s="1">
        <v>26.508972267537001</v>
      </c>
      <c r="J698" s="1">
        <v>32.055464926591</v>
      </c>
      <c r="K698" s="1">
        <v>9.7879282218599997</v>
      </c>
      <c r="L698" s="1">
        <v>0.48939641109300003</v>
      </c>
      <c r="M698" s="8">
        <v>1.8760195758560001</v>
      </c>
    </row>
    <row r="699" spans="3:13" x14ac:dyDescent="0.2">
      <c r="C699" s="70"/>
      <c r="D699" s="67"/>
      <c r="E699" s="4" t="s">
        <v>30</v>
      </c>
      <c r="F699" s="52" t="s">
        <v>624</v>
      </c>
      <c r="G699" s="7">
        <v>542</v>
      </c>
      <c r="H699" s="9">
        <v>36.900369003690003</v>
      </c>
      <c r="I699" s="1">
        <v>21.586715867159</v>
      </c>
      <c r="J699" s="1">
        <v>25.461254612546</v>
      </c>
      <c r="K699" s="1">
        <v>11.808118081181</v>
      </c>
      <c r="L699" s="1">
        <v>0.553505535055</v>
      </c>
      <c r="M699" s="8">
        <v>3.6900369003689999</v>
      </c>
    </row>
    <row r="700" spans="3:13" x14ac:dyDescent="0.2">
      <c r="C700" s="70"/>
      <c r="D700" s="66" t="s">
        <v>20</v>
      </c>
      <c r="E700" s="5" t="s">
        <v>24</v>
      </c>
      <c r="F700" s="51" t="s">
        <v>624</v>
      </c>
      <c r="G700" s="6">
        <v>153</v>
      </c>
      <c r="H700" s="13">
        <v>16.993464052288001</v>
      </c>
      <c r="I700" s="2">
        <v>39.215686274509999</v>
      </c>
      <c r="J700" s="2">
        <v>35.947712418301002</v>
      </c>
      <c r="K700" s="2">
        <v>7.1895424836600004</v>
      </c>
      <c r="L700" s="14" t="s">
        <v>61</v>
      </c>
      <c r="M700" s="11">
        <v>0.65359477124200005</v>
      </c>
    </row>
    <row r="701" spans="3:13" x14ac:dyDescent="0.2">
      <c r="C701" s="70"/>
      <c r="D701" s="67"/>
      <c r="E701" s="4" t="s">
        <v>25</v>
      </c>
      <c r="F701" s="52" t="s">
        <v>624</v>
      </c>
      <c r="G701" s="7">
        <v>174</v>
      </c>
      <c r="H701" s="9">
        <v>21.264367816092001</v>
      </c>
      <c r="I701" s="1">
        <v>39.080459770114999</v>
      </c>
      <c r="J701" s="1">
        <v>31.034482758620999</v>
      </c>
      <c r="K701" s="1">
        <v>7.4712643678159996</v>
      </c>
      <c r="L701" s="1">
        <v>0.57471264367800001</v>
      </c>
      <c r="M701" s="8">
        <v>0.57471264367800001</v>
      </c>
    </row>
    <row r="702" spans="3:13" x14ac:dyDescent="0.2">
      <c r="C702" s="70"/>
      <c r="D702" s="67"/>
      <c r="E702" s="4" t="s">
        <v>26</v>
      </c>
      <c r="F702" s="52" t="s">
        <v>624</v>
      </c>
      <c r="G702" s="7">
        <v>180</v>
      </c>
      <c r="H702" s="9">
        <v>27.777777777777999</v>
      </c>
      <c r="I702" s="1">
        <v>34.444444444444002</v>
      </c>
      <c r="J702" s="1">
        <v>30</v>
      </c>
      <c r="K702" s="1">
        <v>7.2222222222220003</v>
      </c>
      <c r="L702" s="3" t="s">
        <v>61</v>
      </c>
      <c r="M702" s="8">
        <v>0.555555555556</v>
      </c>
    </row>
    <row r="703" spans="3:13" x14ac:dyDescent="0.2">
      <c r="C703" s="70"/>
      <c r="D703" s="67"/>
      <c r="E703" s="4" t="s">
        <v>27</v>
      </c>
      <c r="F703" s="52" t="s">
        <v>624</v>
      </c>
      <c r="G703" s="7">
        <v>121</v>
      </c>
      <c r="H703" s="9">
        <v>30.578512396693998</v>
      </c>
      <c r="I703" s="1">
        <v>23.966942148760001</v>
      </c>
      <c r="J703" s="1">
        <v>33.884297520661001</v>
      </c>
      <c r="K703" s="1">
        <v>9.9173553719009995</v>
      </c>
      <c r="L703" s="3" t="s">
        <v>61</v>
      </c>
      <c r="M703" s="8">
        <v>1.6528925619829999</v>
      </c>
    </row>
    <row r="704" spans="3:13" x14ac:dyDescent="0.2">
      <c r="C704" s="70"/>
      <c r="D704" s="67"/>
      <c r="E704" s="4" t="s">
        <v>28</v>
      </c>
      <c r="F704" s="52" t="s">
        <v>624</v>
      </c>
      <c r="G704" s="7">
        <v>135</v>
      </c>
      <c r="H704" s="9">
        <v>42.962962962962997</v>
      </c>
      <c r="I704" s="1">
        <v>22.962962962963001</v>
      </c>
      <c r="J704" s="1">
        <v>15.555555555555999</v>
      </c>
      <c r="K704" s="1">
        <v>12.592592592593</v>
      </c>
      <c r="L704" s="1">
        <v>0.74074074074100005</v>
      </c>
      <c r="M704" s="8">
        <v>5.1851851851850004</v>
      </c>
    </row>
    <row r="705" spans="3:13" x14ac:dyDescent="0.2">
      <c r="C705" s="70"/>
      <c r="D705" s="67"/>
      <c r="E705" s="4" t="s">
        <v>29</v>
      </c>
      <c r="F705" s="52" t="s">
        <v>624</v>
      </c>
      <c r="G705" s="7">
        <v>610</v>
      </c>
      <c r="H705" s="9">
        <v>29.83606557377</v>
      </c>
      <c r="I705" s="1">
        <v>31.147540983607001</v>
      </c>
      <c r="J705" s="1">
        <v>27.868852459016001</v>
      </c>
      <c r="K705" s="1">
        <v>9.0163934426230004</v>
      </c>
      <c r="L705" s="1">
        <v>0.32786885245899999</v>
      </c>
      <c r="M705" s="8">
        <v>1.8032786885250001</v>
      </c>
    </row>
    <row r="706" spans="3:13" x14ac:dyDescent="0.2">
      <c r="C706" s="70"/>
      <c r="D706" s="67"/>
      <c r="E706" s="4" t="s">
        <v>30</v>
      </c>
      <c r="F706" s="52" t="s">
        <v>624</v>
      </c>
      <c r="G706" s="7">
        <v>256</v>
      </c>
      <c r="H706" s="9">
        <v>37.109375</v>
      </c>
      <c r="I706" s="1">
        <v>23.4375</v>
      </c>
      <c r="J706" s="1">
        <v>24.21875</v>
      </c>
      <c r="K706" s="1">
        <v>11.328125</v>
      </c>
      <c r="L706" s="1">
        <v>0.390625</v>
      </c>
      <c r="M706" s="8">
        <v>3.515625</v>
      </c>
    </row>
    <row r="707" spans="3:13" x14ac:dyDescent="0.2">
      <c r="C707" s="70"/>
      <c r="D707" s="66" t="s">
        <v>21</v>
      </c>
      <c r="E707" s="5" t="s">
        <v>24</v>
      </c>
      <c r="F707" s="51" t="s">
        <v>624</v>
      </c>
      <c r="G707" s="6">
        <v>149</v>
      </c>
      <c r="H707" s="13">
        <v>9.3959731543620002</v>
      </c>
      <c r="I707" s="2">
        <v>43.624161073826002</v>
      </c>
      <c r="J707" s="2">
        <v>40.268456375839001</v>
      </c>
      <c r="K707" s="2">
        <v>6.7114093959729999</v>
      </c>
      <c r="L707" s="14" t="s">
        <v>61</v>
      </c>
      <c r="M707" s="37" t="s">
        <v>61</v>
      </c>
    </row>
    <row r="708" spans="3:13" x14ac:dyDescent="0.2">
      <c r="C708" s="70"/>
      <c r="D708" s="67"/>
      <c r="E708" s="4" t="s">
        <v>25</v>
      </c>
      <c r="F708" s="52" t="s">
        <v>624</v>
      </c>
      <c r="G708" s="7">
        <v>155</v>
      </c>
      <c r="H708" s="9">
        <v>16.129032258064999</v>
      </c>
      <c r="I708" s="1">
        <v>27.741935483871</v>
      </c>
      <c r="J708" s="1">
        <v>46.451612903226</v>
      </c>
      <c r="K708" s="1">
        <v>9.0322580645160002</v>
      </c>
      <c r="L708" s="3" t="s">
        <v>61</v>
      </c>
      <c r="M708" s="8">
        <v>0.64516129032299996</v>
      </c>
    </row>
    <row r="709" spans="3:13" x14ac:dyDescent="0.2">
      <c r="C709" s="70"/>
      <c r="D709" s="67"/>
      <c r="E709" s="4" t="s">
        <v>26</v>
      </c>
      <c r="F709" s="52" t="s">
        <v>624</v>
      </c>
      <c r="G709" s="7">
        <v>175</v>
      </c>
      <c r="H709" s="9">
        <v>26.857142857143</v>
      </c>
      <c r="I709" s="1">
        <v>20</v>
      </c>
      <c r="J709" s="1">
        <v>42.857142857143003</v>
      </c>
      <c r="K709" s="1">
        <v>9.1428571428570002</v>
      </c>
      <c r="L709" s="1">
        <v>1.142857142857</v>
      </c>
      <c r="M709" s="18" t="s">
        <v>61</v>
      </c>
    </row>
    <row r="710" spans="3:13" x14ac:dyDescent="0.2">
      <c r="C710" s="70"/>
      <c r="D710" s="67"/>
      <c r="E710" s="4" t="s">
        <v>27</v>
      </c>
      <c r="F710" s="52" t="s">
        <v>624</v>
      </c>
      <c r="G710" s="7">
        <v>133</v>
      </c>
      <c r="H710" s="9">
        <v>31.578947368421002</v>
      </c>
      <c r="I710" s="1">
        <v>24.060150375940001</v>
      </c>
      <c r="J710" s="1">
        <v>31.578947368421002</v>
      </c>
      <c r="K710" s="1">
        <v>7.5187969924809996</v>
      </c>
      <c r="L710" s="3" t="s">
        <v>61</v>
      </c>
      <c r="M710" s="8">
        <v>5.2631578947369997</v>
      </c>
    </row>
    <row r="711" spans="3:13" x14ac:dyDescent="0.2">
      <c r="C711" s="70"/>
      <c r="D711" s="67"/>
      <c r="E711" s="4" t="s">
        <v>28</v>
      </c>
      <c r="F711" s="52" t="s">
        <v>624</v>
      </c>
      <c r="G711" s="7">
        <v>153</v>
      </c>
      <c r="H711" s="9">
        <v>41.176470588234999</v>
      </c>
      <c r="I711" s="1">
        <v>16.339869281045999</v>
      </c>
      <c r="J711" s="1">
        <v>22.222222222222001</v>
      </c>
      <c r="K711" s="1">
        <v>16.339869281045999</v>
      </c>
      <c r="L711" s="1">
        <v>1.3071895424840001</v>
      </c>
      <c r="M711" s="8">
        <v>2.6143790849670001</v>
      </c>
    </row>
    <row r="712" spans="3:13" x14ac:dyDescent="0.2">
      <c r="C712" s="70"/>
      <c r="D712" s="67"/>
      <c r="E712" s="4" t="s">
        <v>29</v>
      </c>
      <c r="F712" s="52" t="s">
        <v>624</v>
      </c>
      <c r="G712" s="7">
        <v>616</v>
      </c>
      <c r="H712" s="9">
        <v>28.733766233766001</v>
      </c>
      <c r="I712" s="1">
        <v>21.915584415584</v>
      </c>
      <c r="J712" s="1">
        <v>36.201298701299002</v>
      </c>
      <c r="K712" s="1">
        <v>10.551948051947999</v>
      </c>
      <c r="L712" s="1">
        <v>0.64935064935099995</v>
      </c>
      <c r="M712" s="8">
        <v>1.948051948052</v>
      </c>
    </row>
    <row r="713" spans="3:13" x14ac:dyDescent="0.2">
      <c r="C713" s="70"/>
      <c r="D713" s="67"/>
      <c r="E713" s="4" t="s">
        <v>30</v>
      </c>
      <c r="F713" s="52" t="s">
        <v>624</v>
      </c>
      <c r="G713" s="7">
        <v>286</v>
      </c>
      <c r="H713" s="9">
        <v>36.713286713286998</v>
      </c>
      <c r="I713" s="1">
        <v>19.930069930070001</v>
      </c>
      <c r="J713" s="1">
        <v>26.573426573427</v>
      </c>
      <c r="K713" s="1">
        <v>12.237762237762</v>
      </c>
      <c r="L713" s="1">
        <v>0.69930069930100003</v>
      </c>
      <c r="M713" s="8">
        <v>3.8461538461539999</v>
      </c>
    </row>
    <row r="714" spans="3:13" x14ac:dyDescent="0.2">
      <c r="C714" s="66" t="s">
        <v>31</v>
      </c>
      <c r="D714" s="66" t="s">
        <v>23</v>
      </c>
      <c r="E714" s="5" t="s">
        <v>32</v>
      </c>
      <c r="F714" s="51" t="s">
        <v>624</v>
      </c>
      <c r="G714" s="6">
        <v>72</v>
      </c>
      <c r="H714" s="13">
        <v>33.333333333333002</v>
      </c>
      <c r="I714" s="2">
        <v>22.222222222222001</v>
      </c>
      <c r="J714" s="2">
        <v>33.333333333333002</v>
      </c>
      <c r="K714" s="2">
        <v>11.111111111111001</v>
      </c>
      <c r="L714" s="14" t="s">
        <v>61</v>
      </c>
      <c r="M714" s="37" t="s">
        <v>61</v>
      </c>
    </row>
    <row r="715" spans="3:13" ht="26" x14ac:dyDescent="0.2">
      <c r="C715" s="70"/>
      <c r="D715" s="67"/>
      <c r="E715" s="4" t="s">
        <v>33</v>
      </c>
      <c r="F715" s="52" t="s">
        <v>624</v>
      </c>
      <c r="G715" s="7">
        <v>1007</v>
      </c>
      <c r="H715" s="9">
        <v>24.627606752731001</v>
      </c>
      <c r="I715" s="1">
        <v>30.387288977160001</v>
      </c>
      <c r="J715" s="1">
        <v>34.955312810328003</v>
      </c>
      <c r="K715" s="1">
        <v>8.7388282025820008</v>
      </c>
      <c r="L715" s="1">
        <v>0.29791459781500002</v>
      </c>
      <c r="M715" s="8">
        <v>0.993048659384</v>
      </c>
    </row>
    <row r="716" spans="3:13" ht="39" x14ac:dyDescent="0.2">
      <c r="C716" s="70"/>
      <c r="D716" s="67"/>
      <c r="E716" s="4" t="s">
        <v>34</v>
      </c>
      <c r="F716" s="52" t="s">
        <v>625</v>
      </c>
      <c r="G716" s="7">
        <v>15</v>
      </c>
      <c r="H716" s="9">
        <v>33.333333333333002</v>
      </c>
      <c r="I716" s="1">
        <v>33.333333333333002</v>
      </c>
      <c r="J716" s="1">
        <v>26.666666666666998</v>
      </c>
      <c r="K716" s="3" t="s">
        <v>61</v>
      </c>
      <c r="L716" s="3" t="s">
        <v>61</v>
      </c>
      <c r="M716" s="8">
        <v>6.666666666667</v>
      </c>
    </row>
    <row r="717" spans="3:13" ht="39" x14ac:dyDescent="0.2">
      <c r="C717" s="70"/>
      <c r="D717" s="67"/>
      <c r="E717" s="4" t="s">
        <v>35</v>
      </c>
      <c r="F717" s="52" t="s">
        <v>624</v>
      </c>
      <c r="G717" s="7">
        <v>197</v>
      </c>
      <c r="H717" s="9">
        <v>17.258883248730999</v>
      </c>
      <c r="I717" s="1">
        <v>32.994923857868002</v>
      </c>
      <c r="J717" s="1">
        <v>38.578680203045998</v>
      </c>
      <c r="K717" s="1">
        <v>10.659898477157</v>
      </c>
      <c r="L717" s="3" t="s">
        <v>61</v>
      </c>
      <c r="M717" s="8">
        <v>0.50761421319800004</v>
      </c>
    </row>
    <row r="718" spans="3:13" ht="26" x14ac:dyDescent="0.2">
      <c r="C718" s="70"/>
      <c r="D718" s="67"/>
      <c r="E718" s="4" t="s">
        <v>36</v>
      </c>
      <c r="F718" s="52" t="s">
        <v>624</v>
      </c>
      <c r="G718" s="7">
        <v>205</v>
      </c>
      <c r="H718" s="9">
        <v>38.536585365854002</v>
      </c>
      <c r="I718" s="1">
        <v>26.341463414633999</v>
      </c>
      <c r="J718" s="1">
        <v>21.463414634146002</v>
      </c>
      <c r="K718" s="1">
        <v>10.731707317073001</v>
      </c>
      <c r="L718" s="1">
        <v>0.97560975609800005</v>
      </c>
      <c r="M718" s="8">
        <v>1.951219512195</v>
      </c>
    </row>
    <row r="719" spans="3:13" x14ac:dyDescent="0.2">
      <c r="C719" s="70"/>
      <c r="D719" s="67"/>
      <c r="E719" s="4" t="s">
        <v>37</v>
      </c>
      <c r="F719" s="52" t="s">
        <v>625</v>
      </c>
      <c r="G719" s="7">
        <v>32</v>
      </c>
      <c r="H719" s="9">
        <v>28.125</v>
      </c>
      <c r="I719" s="1">
        <v>12.5</v>
      </c>
      <c r="J719" s="1">
        <v>25</v>
      </c>
      <c r="K719" s="1">
        <v>6.25</v>
      </c>
      <c r="L719" s="1">
        <v>3.125</v>
      </c>
      <c r="M719" s="8">
        <v>25</v>
      </c>
    </row>
    <row r="720" spans="3:13" x14ac:dyDescent="0.2">
      <c r="C720" s="70"/>
      <c r="D720" s="66" t="s">
        <v>20</v>
      </c>
      <c r="E720" s="5" t="s">
        <v>32</v>
      </c>
      <c r="F720" s="51" t="s">
        <v>625</v>
      </c>
      <c r="G720" s="6">
        <v>38</v>
      </c>
      <c r="H720" s="13">
        <v>36.842105263157997</v>
      </c>
      <c r="I720" s="2">
        <v>21.052631578947</v>
      </c>
      <c r="J720" s="2">
        <v>31.578947368421002</v>
      </c>
      <c r="K720" s="2">
        <v>10.526315789473999</v>
      </c>
      <c r="L720" s="14" t="s">
        <v>61</v>
      </c>
      <c r="M720" s="37" t="s">
        <v>61</v>
      </c>
    </row>
    <row r="721" spans="3:13" ht="26" x14ac:dyDescent="0.2">
      <c r="C721" s="70"/>
      <c r="D721" s="67"/>
      <c r="E721" s="4" t="s">
        <v>33</v>
      </c>
      <c r="F721" s="52" t="s">
        <v>624</v>
      </c>
      <c r="G721" s="7">
        <v>566</v>
      </c>
      <c r="H721" s="9">
        <v>26.325088339223001</v>
      </c>
      <c r="I721" s="1">
        <v>33.392226148410003</v>
      </c>
      <c r="J721" s="1">
        <v>31.095406360424001</v>
      </c>
      <c r="K721" s="1">
        <v>8.1272084805650007</v>
      </c>
      <c r="L721" s="1">
        <v>0.17667844523000001</v>
      </c>
      <c r="M721" s="8">
        <v>0.88339222614799995</v>
      </c>
    </row>
    <row r="722" spans="3:13" ht="39" x14ac:dyDescent="0.2">
      <c r="C722" s="70"/>
      <c r="D722" s="67"/>
      <c r="E722" s="4" t="s">
        <v>34</v>
      </c>
      <c r="F722" s="52" t="s">
        <v>625</v>
      </c>
      <c r="G722" s="7">
        <v>7</v>
      </c>
      <c r="H722" s="9">
        <v>42.857142857143003</v>
      </c>
      <c r="I722" s="1">
        <v>42.857142857143003</v>
      </c>
      <c r="J722" s="3" t="s">
        <v>61</v>
      </c>
      <c r="K722" s="3" t="s">
        <v>61</v>
      </c>
      <c r="L722" s="3" t="s">
        <v>61</v>
      </c>
      <c r="M722" s="8">
        <v>14.285714285714</v>
      </c>
    </row>
    <row r="723" spans="3:13" ht="39" x14ac:dyDescent="0.2">
      <c r="C723" s="70"/>
      <c r="D723" s="67"/>
      <c r="E723" s="4" t="s">
        <v>35</v>
      </c>
      <c r="F723" s="52" t="s">
        <v>624</v>
      </c>
      <c r="G723" s="7">
        <v>78</v>
      </c>
      <c r="H723" s="9">
        <v>23.076923076922998</v>
      </c>
      <c r="I723" s="1">
        <v>35.897435897435997</v>
      </c>
      <c r="J723" s="1">
        <v>29.487179487178999</v>
      </c>
      <c r="K723" s="1">
        <v>11.538461538462</v>
      </c>
      <c r="L723" s="3" t="s">
        <v>61</v>
      </c>
      <c r="M723" s="18" t="s">
        <v>61</v>
      </c>
    </row>
    <row r="724" spans="3:13" ht="26" x14ac:dyDescent="0.2">
      <c r="C724" s="70"/>
      <c r="D724" s="67"/>
      <c r="E724" s="4" t="s">
        <v>36</v>
      </c>
      <c r="F724" s="52" t="s">
        <v>624</v>
      </c>
      <c r="G724" s="7">
        <v>58</v>
      </c>
      <c r="H724" s="9">
        <v>34.482758620689999</v>
      </c>
      <c r="I724" s="1">
        <v>32.758620689654997</v>
      </c>
      <c r="J724" s="1">
        <v>20.689655172414</v>
      </c>
      <c r="K724" s="1">
        <v>10.344827586207</v>
      </c>
      <c r="L724" s="3" t="s">
        <v>61</v>
      </c>
      <c r="M724" s="8">
        <v>1.7241379310339999</v>
      </c>
    </row>
    <row r="725" spans="3:13" x14ac:dyDescent="0.2">
      <c r="C725" s="70"/>
      <c r="D725" s="67"/>
      <c r="E725" s="4" t="s">
        <v>37</v>
      </c>
      <c r="F725" s="52" t="s">
        <v>625</v>
      </c>
      <c r="G725" s="7">
        <v>16</v>
      </c>
      <c r="H725" s="9">
        <v>25</v>
      </c>
      <c r="I725" s="1">
        <v>18.75</v>
      </c>
      <c r="J725" s="1">
        <v>12.5</v>
      </c>
      <c r="K725" s="1">
        <v>6.25</v>
      </c>
      <c r="L725" s="1">
        <v>6.25</v>
      </c>
      <c r="M725" s="8">
        <v>31.25</v>
      </c>
    </row>
    <row r="726" spans="3:13" x14ac:dyDescent="0.2">
      <c r="C726" s="70"/>
      <c r="D726" s="66" t="s">
        <v>21</v>
      </c>
      <c r="E726" s="5" t="s">
        <v>32</v>
      </c>
      <c r="F726" s="51" t="s">
        <v>625</v>
      </c>
      <c r="G726" s="6">
        <v>34</v>
      </c>
      <c r="H726" s="13">
        <v>29.411764705882</v>
      </c>
      <c r="I726" s="2">
        <v>23.529411764706001</v>
      </c>
      <c r="J726" s="2">
        <v>35.294117647058997</v>
      </c>
      <c r="K726" s="2">
        <v>11.764705882353001</v>
      </c>
      <c r="L726" s="14" t="s">
        <v>61</v>
      </c>
      <c r="M726" s="37" t="s">
        <v>61</v>
      </c>
    </row>
    <row r="727" spans="3:13" ht="26" x14ac:dyDescent="0.2">
      <c r="C727" s="70"/>
      <c r="D727" s="67"/>
      <c r="E727" s="4" t="s">
        <v>33</v>
      </c>
      <c r="F727" s="52" t="s">
        <v>624</v>
      </c>
      <c r="G727" s="7">
        <v>441</v>
      </c>
      <c r="H727" s="9">
        <v>22.448979591836999</v>
      </c>
      <c r="I727" s="1">
        <v>26.530612244897998</v>
      </c>
      <c r="J727" s="1">
        <v>39.909297052154002</v>
      </c>
      <c r="K727" s="1">
        <v>9.5238095238099998</v>
      </c>
      <c r="L727" s="1">
        <v>0.45351473922899999</v>
      </c>
      <c r="M727" s="8">
        <v>1.133786848073</v>
      </c>
    </row>
    <row r="728" spans="3:13" ht="39" x14ac:dyDescent="0.2">
      <c r="C728" s="70"/>
      <c r="D728" s="67"/>
      <c r="E728" s="4" t="s">
        <v>34</v>
      </c>
      <c r="F728" s="52" t="s">
        <v>625</v>
      </c>
      <c r="G728" s="7">
        <v>8</v>
      </c>
      <c r="H728" s="9">
        <v>25</v>
      </c>
      <c r="I728" s="1">
        <v>25</v>
      </c>
      <c r="J728" s="1">
        <v>50</v>
      </c>
      <c r="K728" s="3" t="s">
        <v>61</v>
      </c>
      <c r="L728" s="3" t="s">
        <v>61</v>
      </c>
      <c r="M728" s="18" t="s">
        <v>61</v>
      </c>
    </row>
    <row r="729" spans="3:13" ht="39" x14ac:dyDescent="0.2">
      <c r="C729" s="70"/>
      <c r="D729" s="67"/>
      <c r="E729" s="4" t="s">
        <v>35</v>
      </c>
      <c r="F729" s="52" t="s">
        <v>624</v>
      </c>
      <c r="G729" s="7">
        <v>119</v>
      </c>
      <c r="H729" s="9">
        <v>13.445378151261</v>
      </c>
      <c r="I729" s="1">
        <v>31.092436974790001</v>
      </c>
      <c r="J729" s="1">
        <v>44.537815126049999</v>
      </c>
      <c r="K729" s="1">
        <v>10.084033613444999</v>
      </c>
      <c r="L729" s="3" t="s">
        <v>61</v>
      </c>
      <c r="M729" s="8">
        <v>0.84033613445400002</v>
      </c>
    </row>
    <row r="730" spans="3:13" ht="26" x14ac:dyDescent="0.2">
      <c r="C730" s="70"/>
      <c r="D730" s="67"/>
      <c r="E730" s="4" t="s">
        <v>36</v>
      </c>
      <c r="F730" s="52" t="s">
        <v>624</v>
      </c>
      <c r="G730" s="7">
        <v>147</v>
      </c>
      <c r="H730" s="9">
        <v>40.136054421769003</v>
      </c>
      <c r="I730" s="1">
        <v>23.809523809523998</v>
      </c>
      <c r="J730" s="1">
        <v>21.768707482993001</v>
      </c>
      <c r="K730" s="1">
        <v>10.884353741497</v>
      </c>
      <c r="L730" s="1">
        <v>1.360544217687</v>
      </c>
      <c r="M730" s="8">
        <v>2.040816326531</v>
      </c>
    </row>
    <row r="731" spans="3:13" x14ac:dyDescent="0.2">
      <c r="C731" s="70"/>
      <c r="D731" s="67"/>
      <c r="E731" s="4" t="s">
        <v>37</v>
      </c>
      <c r="F731" s="52" t="s">
        <v>625</v>
      </c>
      <c r="G731" s="7">
        <v>16</v>
      </c>
      <c r="H731" s="9">
        <v>31.25</v>
      </c>
      <c r="I731" s="1">
        <v>6.25</v>
      </c>
      <c r="J731" s="1">
        <v>37.5</v>
      </c>
      <c r="K731" s="1">
        <v>6.25</v>
      </c>
      <c r="L731" s="3" t="s">
        <v>61</v>
      </c>
      <c r="M731" s="8">
        <v>18.75</v>
      </c>
    </row>
    <row r="732" spans="3:13" x14ac:dyDescent="0.2">
      <c r="C732" s="66" t="s">
        <v>38</v>
      </c>
      <c r="D732" s="66" t="s">
        <v>23</v>
      </c>
      <c r="E732" s="5" t="s">
        <v>39</v>
      </c>
      <c r="F732" s="51" t="s">
        <v>624</v>
      </c>
      <c r="G732" s="6">
        <v>458</v>
      </c>
      <c r="H732" s="13">
        <v>28.384279475983</v>
      </c>
      <c r="I732" s="2">
        <v>28.165938864628998</v>
      </c>
      <c r="J732" s="2">
        <v>31.004366812227001</v>
      </c>
      <c r="K732" s="2">
        <v>10.698689956332</v>
      </c>
      <c r="L732" s="2">
        <v>0.21834061135400001</v>
      </c>
      <c r="M732" s="11">
        <v>1.5283842794760001</v>
      </c>
    </row>
    <row r="733" spans="3:13" x14ac:dyDescent="0.2">
      <c r="C733" s="70"/>
      <c r="D733" s="67"/>
      <c r="E733" s="4" t="s">
        <v>40</v>
      </c>
      <c r="F733" s="52" t="s">
        <v>624</v>
      </c>
      <c r="G733" s="7">
        <v>973</v>
      </c>
      <c r="H733" s="9">
        <v>25.179856115107999</v>
      </c>
      <c r="I733" s="1">
        <v>30.524152106886</v>
      </c>
      <c r="J733" s="1">
        <v>34.018499486125002</v>
      </c>
      <c r="K733" s="1">
        <v>8.8386433710169996</v>
      </c>
      <c r="L733" s="1">
        <v>0.30832476875600001</v>
      </c>
      <c r="M733" s="8">
        <v>1.130524152107</v>
      </c>
    </row>
    <row r="734" spans="3:13" x14ac:dyDescent="0.2">
      <c r="C734" s="70"/>
      <c r="D734" s="67"/>
      <c r="E734" s="4" t="s">
        <v>41</v>
      </c>
      <c r="F734" s="52" t="s">
        <v>624</v>
      </c>
      <c r="G734" s="7">
        <v>0</v>
      </c>
      <c r="H734" s="17" t="s">
        <v>61</v>
      </c>
      <c r="I734" s="3" t="s">
        <v>61</v>
      </c>
      <c r="J734" s="3" t="s">
        <v>61</v>
      </c>
      <c r="K734" s="3" t="s">
        <v>61</v>
      </c>
      <c r="L734" s="3" t="s">
        <v>61</v>
      </c>
      <c r="M734" s="18" t="s">
        <v>61</v>
      </c>
    </row>
    <row r="735" spans="3:13" x14ac:dyDescent="0.2">
      <c r="C735" s="70"/>
      <c r="D735" s="67"/>
      <c r="E735" s="4" t="s">
        <v>42</v>
      </c>
      <c r="F735" s="52" t="s">
        <v>625</v>
      </c>
      <c r="G735" s="7">
        <v>34</v>
      </c>
      <c r="H735" s="9">
        <v>11.764705882353001</v>
      </c>
      <c r="I735" s="1">
        <v>29.411764705882</v>
      </c>
      <c r="J735" s="1">
        <v>50</v>
      </c>
      <c r="K735" s="1">
        <v>5.8823529411760003</v>
      </c>
      <c r="L735" s="1">
        <v>2.9411764705880001</v>
      </c>
      <c r="M735" s="18" t="s">
        <v>61</v>
      </c>
    </row>
    <row r="736" spans="3:13" x14ac:dyDescent="0.2">
      <c r="C736" s="70"/>
      <c r="D736" s="67"/>
      <c r="E736" s="4" t="s">
        <v>43</v>
      </c>
      <c r="F736" s="52" t="s">
        <v>625</v>
      </c>
      <c r="G736" s="7">
        <v>10</v>
      </c>
      <c r="H736" s="9">
        <v>30</v>
      </c>
      <c r="I736" s="1">
        <v>20</v>
      </c>
      <c r="J736" s="1">
        <v>40</v>
      </c>
      <c r="K736" s="3" t="s">
        <v>61</v>
      </c>
      <c r="L736" s="3" t="s">
        <v>61</v>
      </c>
      <c r="M736" s="8">
        <v>10</v>
      </c>
    </row>
    <row r="737" spans="3:13" x14ac:dyDescent="0.2">
      <c r="C737" s="70"/>
      <c r="D737" s="67"/>
      <c r="E737" s="4" t="s">
        <v>44</v>
      </c>
      <c r="F737" s="52" t="s">
        <v>625</v>
      </c>
      <c r="G737" s="7">
        <v>31</v>
      </c>
      <c r="H737" s="9">
        <v>32.258064516128997</v>
      </c>
      <c r="I737" s="1">
        <v>32.258064516128997</v>
      </c>
      <c r="J737" s="1">
        <v>29.032258064516</v>
      </c>
      <c r="K737" s="1">
        <v>6.4516129032259997</v>
      </c>
      <c r="L737" s="3" t="s">
        <v>61</v>
      </c>
      <c r="M737" s="18" t="s">
        <v>61</v>
      </c>
    </row>
    <row r="738" spans="3:13" x14ac:dyDescent="0.2">
      <c r="C738" s="70"/>
      <c r="D738" s="67"/>
      <c r="E738" s="4" t="s">
        <v>37</v>
      </c>
      <c r="F738" s="52" t="s">
        <v>625</v>
      </c>
      <c r="G738" s="7">
        <v>22</v>
      </c>
      <c r="H738" s="9">
        <v>31.818181818182001</v>
      </c>
      <c r="I738" s="1">
        <v>9.0909090909089993</v>
      </c>
      <c r="J738" s="1">
        <v>22.727272727273</v>
      </c>
      <c r="K738" s="1">
        <v>9.0909090909089993</v>
      </c>
      <c r="L738" s="1">
        <v>4.5454545454549997</v>
      </c>
      <c r="M738" s="8">
        <v>22.727272727273</v>
      </c>
    </row>
    <row r="739" spans="3:13" x14ac:dyDescent="0.2">
      <c r="C739" s="70"/>
      <c r="D739" s="66" t="s">
        <v>20</v>
      </c>
      <c r="E739" s="5" t="s">
        <v>39</v>
      </c>
      <c r="F739" s="51" t="s">
        <v>624</v>
      </c>
      <c r="G739" s="6">
        <v>175</v>
      </c>
      <c r="H739" s="13">
        <v>28</v>
      </c>
      <c r="I739" s="2">
        <v>32.571428571429003</v>
      </c>
      <c r="J739" s="2">
        <v>27.428571428571001</v>
      </c>
      <c r="K739" s="2">
        <v>11.428571428571001</v>
      </c>
      <c r="L739" s="14" t="s">
        <v>61</v>
      </c>
      <c r="M739" s="11">
        <v>0.57142857142900005</v>
      </c>
    </row>
    <row r="740" spans="3:13" x14ac:dyDescent="0.2">
      <c r="C740" s="70"/>
      <c r="D740" s="67"/>
      <c r="E740" s="4" t="s">
        <v>40</v>
      </c>
      <c r="F740" s="52" t="s">
        <v>624</v>
      </c>
      <c r="G740" s="7">
        <v>538</v>
      </c>
      <c r="H740" s="9">
        <v>27.137546468400998</v>
      </c>
      <c r="I740" s="1">
        <v>33.271375464683999</v>
      </c>
      <c r="J740" s="1">
        <v>30.111524163569001</v>
      </c>
      <c r="K740" s="1">
        <v>8.1784386617100004</v>
      </c>
      <c r="L740" s="1">
        <v>0.18587360594800001</v>
      </c>
      <c r="M740" s="8">
        <v>1.1152416356879999</v>
      </c>
    </row>
    <row r="741" spans="3:13" x14ac:dyDescent="0.2">
      <c r="C741" s="70"/>
      <c r="D741" s="67"/>
      <c r="E741" s="4" t="s">
        <v>41</v>
      </c>
      <c r="F741" s="52" t="s">
        <v>624</v>
      </c>
      <c r="G741" s="7">
        <v>0</v>
      </c>
      <c r="H741" s="17" t="s">
        <v>61</v>
      </c>
      <c r="I741" s="3" t="s">
        <v>61</v>
      </c>
      <c r="J741" s="3" t="s">
        <v>61</v>
      </c>
      <c r="K741" s="3" t="s">
        <v>61</v>
      </c>
      <c r="L741" s="3" t="s">
        <v>61</v>
      </c>
      <c r="M741" s="18" t="s">
        <v>61</v>
      </c>
    </row>
    <row r="742" spans="3:13" x14ac:dyDescent="0.2">
      <c r="C742" s="70"/>
      <c r="D742" s="67"/>
      <c r="E742" s="4" t="s">
        <v>42</v>
      </c>
      <c r="F742" s="52" t="s">
        <v>625</v>
      </c>
      <c r="G742" s="7">
        <v>20</v>
      </c>
      <c r="H742" s="9">
        <v>10</v>
      </c>
      <c r="I742" s="1">
        <v>40</v>
      </c>
      <c r="J742" s="1">
        <v>45</v>
      </c>
      <c r="K742" s="1">
        <v>5</v>
      </c>
      <c r="L742" s="3" t="s">
        <v>61</v>
      </c>
      <c r="M742" s="18" t="s">
        <v>61</v>
      </c>
    </row>
    <row r="743" spans="3:13" x14ac:dyDescent="0.2">
      <c r="C743" s="70"/>
      <c r="D743" s="67"/>
      <c r="E743" s="4" t="s">
        <v>43</v>
      </c>
      <c r="F743" s="52" t="s">
        <v>625</v>
      </c>
      <c r="G743" s="7">
        <v>5</v>
      </c>
      <c r="H743" s="9">
        <v>20</v>
      </c>
      <c r="I743" s="1">
        <v>20</v>
      </c>
      <c r="J743" s="1">
        <v>40</v>
      </c>
      <c r="K743" s="3" t="s">
        <v>61</v>
      </c>
      <c r="L743" s="3" t="s">
        <v>61</v>
      </c>
      <c r="M743" s="8">
        <v>20</v>
      </c>
    </row>
    <row r="744" spans="3:13" x14ac:dyDescent="0.2">
      <c r="C744" s="70"/>
      <c r="D744" s="67"/>
      <c r="E744" s="4" t="s">
        <v>44</v>
      </c>
      <c r="F744" s="52" t="s">
        <v>625</v>
      </c>
      <c r="G744" s="7">
        <v>14</v>
      </c>
      <c r="H744" s="9">
        <v>50</v>
      </c>
      <c r="I744" s="1">
        <v>28.571428571428999</v>
      </c>
      <c r="J744" s="1">
        <v>21.428571428571001</v>
      </c>
      <c r="K744" s="3" t="s">
        <v>61</v>
      </c>
      <c r="L744" s="3" t="s">
        <v>61</v>
      </c>
      <c r="M744" s="18" t="s">
        <v>61</v>
      </c>
    </row>
    <row r="745" spans="3:13" x14ac:dyDescent="0.2">
      <c r="C745" s="70"/>
      <c r="D745" s="67"/>
      <c r="E745" s="4" t="s">
        <v>37</v>
      </c>
      <c r="F745" s="52" t="s">
        <v>625</v>
      </c>
      <c r="G745" s="7">
        <v>11</v>
      </c>
      <c r="H745" s="9">
        <v>27.272727272727</v>
      </c>
      <c r="I745" s="1">
        <v>9.0909090909089993</v>
      </c>
      <c r="J745" s="1">
        <v>9.0909090909089993</v>
      </c>
      <c r="K745" s="1">
        <v>9.0909090909089993</v>
      </c>
      <c r="L745" s="1">
        <v>9.0909090909089993</v>
      </c>
      <c r="M745" s="8">
        <v>36.363636363635997</v>
      </c>
    </row>
    <row r="746" spans="3:13" x14ac:dyDescent="0.2">
      <c r="C746" s="70"/>
      <c r="D746" s="66" t="s">
        <v>21</v>
      </c>
      <c r="E746" s="5" t="s">
        <v>39</v>
      </c>
      <c r="F746" s="51" t="s">
        <v>624</v>
      </c>
      <c r="G746" s="6">
        <v>283</v>
      </c>
      <c r="H746" s="13">
        <v>28.621908127207998</v>
      </c>
      <c r="I746" s="2">
        <v>25.441696113073998</v>
      </c>
      <c r="J746" s="2">
        <v>33.21554770318</v>
      </c>
      <c r="K746" s="2">
        <v>10.247349823322001</v>
      </c>
      <c r="L746" s="2">
        <v>0.35335689045899998</v>
      </c>
      <c r="M746" s="11">
        <v>2.1201413427559999</v>
      </c>
    </row>
    <row r="747" spans="3:13" x14ac:dyDescent="0.2">
      <c r="C747" s="70"/>
      <c r="D747" s="67"/>
      <c r="E747" s="4" t="s">
        <v>40</v>
      </c>
      <c r="F747" s="52" t="s">
        <v>624</v>
      </c>
      <c r="G747" s="7">
        <v>435</v>
      </c>
      <c r="H747" s="9">
        <v>22.758620689655</v>
      </c>
      <c r="I747" s="1">
        <v>27.126436781609002</v>
      </c>
      <c r="J747" s="1">
        <v>38.850574712643997</v>
      </c>
      <c r="K747" s="1">
        <v>9.6551724137930002</v>
      </c>
      <c r="L747" s="1">
        <v>0.45977011494300002</v>
      </c>
      <c r="M747" s="8">
        <v>1.149425287356</v>
      </c>
    </row>
    <row r="748" spans="3:13" x14ac:dyDescent="0.2">
      <c r="C748" s="70"/>
      <c r="D748" s="67"/>
      <c r="E748" s="4" t="s">
        <v>41</v>
      </c>
      <c r="F748" s="52" t="s">
        <v>624</v>
      </c>
      <c r="G748" s="7">
        <v>0</v>
      </c>
      <c r="H748" s="17" t="s">
        <v>61</v>
      </c>
      <c r="I748" s="3" t="s">
        <v>61</v>
      </c>
      <c r="J748" s="3" t="s">
        <v>61</v>
      </c>
      <c r="K748" s="3" t="s">
        <v>61</v>
      </c>
      <c r="L748" s="3" t="s">
        <v>61</v>
      </c>
      <c r="M748" s="18" t="s">
        <v>61</v>
      </c>
    </row>
    <row r="749" spans="3:13" x14ac:dyDescent="0.2">
      <c r="C749" s="70"/>
      <c r="D749" s="67"/>
      <c r="E749" s="4" t="s">
        <v>42</v>
      </c>
      <c r="F749" s="52" t="s">
        <v>625</v>
      </c>
      <c r="G749" s="7">
        <v>14</v>
      </c>
      <c r="H749" s="9">
        <v>14.285714285714</v>
      </c>
      <c r="I749" s="1">
        <v>14.285714285714</v>
      </c>
      <c r="J749" s="1">
        <v>57.142857142856997</v>
      </c>
      <c r="K749" s="1">
        <v>7.1428571428570002</v>
      </c>
      <c r="L749" s="1">
        <v>7.1428571428570002</v>
      </c>
      <c r="M749" s="18" t="s">
        <v>61</v>
      </c>
    </row>
    <row r="750" spans="3:13" x14ac:dyDescent="0.2">
      <c r="C750" s="70"/>
      <c r="D750" s="67"/>
      <c r="E750" s="4" t="s">
        <v>43</v>
      </c>
      <c r="F750" s="52" t="s">
        <v>625</v>
      </c>
      <c r="G750" s="7">
        <v>5</v>
      </c>
      <c r="H750" s="9">
        <v>40</v>
      </c>
      <c r="I750" s="1">
        <v>20</v>
      </c>
      <c r="J750" s="1">
        <v>40</v>
      </c>
      <c r="K750" s="3" t="s">
        <v>61</v>
      </c>
      <c r="L750" s="3" t="s">
        <v>61</v>
      </c>
      <c r="M750" s="18" t="s">
        <v>61</v>
      </c>
    </row>
    <row r="751" spans="3:13" x14ac:dyDescent="0.2">
      <c r="C751" s="70"/>
      <c r="D751" s="67"/>
      <c r="E751" s="4" t="s">
        <v>44</v>
      </c>
      <c r="F751" s="52" t="s">
        <v>625</v>
      </c>
      <c r="G751" s="7">
        <v>17</v>
      </c>
      <c r="H751" s="9">
        <v>17.647058823529001</v>
      </c>
      <c r="I751" s="1">
        <v>35.294117647058997</v>
      </c>
      <c r="J751" s="1">
        <v>35.294117647058997</v>
      </c>
      <c r="K751" s="1">
        <v>11.764705882353001</v>
      </c>
      <c r="L751" s="3" t="s">
        <v>61</v>
      </c>
      <c r="M751" s="18" t="s">
        <v>61</v>
      </c>
    </row>
    <row r="752" spans="3:13" x14ac:dyDescent="0.2">
      <c r="C752" s="70"/>
      <c r="D752" s="67"/>
      <c r="E752" s="4" t="s">
        <v>37</v>
      </c>
      <c r="F752" s="52" t="s">
        <v>625</v>
      </c>
      <c r="G752" s="7">
        <v>11</v>
      </c>
      <c r="H752" s="9">
        <v>36.363636363635997</v>
      </c>
      <c r="I752" s="1">
        <v>9.0909090909089993</v>
      </c>
      <c r="J752" s="1">
        <v>36.363636363635997</v>
      </c>
      <c r="K752" s="1">
        <v>9.0909090909089993</v>
      </c>
      <c r="L752" s="3" t="s">
        <v>61</v>
      </c>
      <c r="M752" s="8">
        <v>9.0909090909089993</v>
      </c>
    </row>
    <row r="753" spans="3:13" x14ac:dyDescent="0.2">
      <c r="C753" s="66" t="s">
        <v>45</v>
      </c>
      <c r="D753" s="64" t="s">
        <v>19</v>
      </c>
      <c r="E753" s="5" t="s">
        <v>46</v>
      </c>
      <c r="F753" s="51" t="s">
        <v>624</v>
      </c>
      <c r="G753" s="6">
        <v>770</v>
      </c>
      <c r="H753" s="13">
        <v>25.584415584416</v>
      </c>
      <c r="I753" s="2">
        <v>29.220779220779001</v>
      </c>
      <c r="J753" s="2">
        <v>36.233766233765998</v>
      </c>
      <c r="K753" s="2">
        <v>7.5324675324679999</v>
      </c>
      <c r="L753" s="2">
        <v>0.38961038961</v>
      </c>
      <c r="M753" s="11">
        <v>1.038961038961</v>
      </c>
    </row>
    <row r="754" spans="3:13" ht="26" x14ac:dyDescent="0.2">
      <c r="C754" s="70"/>
      <c r="D754" s="65"/>
      <c r="E754" s="4" t="s">
        <v>47</v>
      </c>
      <c r="F754" s="52" t="s">
        <v>624</v>
      </c>
      <c r="G754" s="7">
        <v>335</v>
      </c>
      <c r="H754" s="9">
        <v>20</v>
      </c>
      <c r="I754" s="1">
        <v>29.850746268657002</v>
      </c>
      <c r="J754" s="1">
        <v>37.313432835820997</v>
      </c>
      <c r="K754" s="1">
        <v>11.343283582090001</v>
      </c>
      <c r="L754" s="3" t="s">
        <v>61</v>
      </c>
      <c r="M754" s="8">
        <v>1.492537313433</v>
      </c>
    </row>
    <row r="755" spans="3:13" x14ac:dyDescent="0.2">
      <c r="C755" s="70"/>
      <c r="D755" s="65"/>
      <c r="E755" s="4" t="s">
        <v>48</v>
      </c>
      <c r="F755" s="52" t="s">
        <v>625</v>
      </c>
      <c r="G755" s="7">
        <v>34</v>
      </c>
      <c r="H755" s="9">
        <v>44.117647058823998</v>
      </c>
      <c r="I755" s="1">
        <v>20.588235294118</v>
      </c>
      <c r="J755" s="1">
        <v>29.411764705882</v>
      </c>
      <c r="K755" s="1">
        <v>5.8823529411760003</v>
      </c>
      <c r="L755" s="3" t="s">
        <v>61</v>
      </c>
      <c r="M755" s="18" t="s">
        <v>61</v>
      </c>
    </row>
    <row r="756" spans="3:13" ht="39" x14ac:dyDescent="0.2">
      <c r="C756" s="70"/>
      <c r="D756" s="65"/>
      <c r="E756" s="4" t="s">
        <v>49</v>
      </c>
      <c r="F756" s="52" t="s">
        <v>624</v>
      </c>
      <c r="G756" s="7">
        <v>318</v>
      </c>
      <c r="H756" s="9">
        <v>31.761006289308</v>
      </c>
      <c r="I756" s="1">
        <v>31.132075471697998</v>
      </c>
      <c r="J756" s="1">
        <v>24.842767295597</v>
      </c>
      <c r="K756" s="1">
        <v>10.377358490565999</v>
      </c>
      <c r="L756" s="1">
        <v>0.94339622641499998</v>
      </c>
      <c r="M756" s="8">
        <v>0.94339622641499998</v>
      </c>
    </row>
    <row r="757" spans="3:13" x14ac:dyDescent="0.2">
      <c r="C757" s="70"/>
      <c r="D757" s="65"/>
      <c r="E757" s="4" t="s">
        <v>50</v>
      </c>
      <c r="F757" s="52" t="s">
        <v>625</v>
      </c>
      <c r="G757" s="7">
        <v>18</v>
      </c>
      <c r="H757" s="9">
        <v>22.222222222222001</v>
      </c>
      <c r="I757" s="1">
        <v>38.888888888888999</v>
      </c>
      <c r="J757" s="1">
        <v>16.666666666666998</v>
      </c>
      <c r="K757" s="1">
        <v>22.222222222222001</v>
      </c>
      <c r="L757" s="3" t="s">
        <v>61</v>
      </c>
      <c r="M757" s="18" t="s">
        <v>61</v>
      </c>
    </row>
    <row r="758" spans="3:13" x14ac:dyDescent="0.2">
      <c r="C758" s="70"/>
      <c r="D758" s="65"/>
      <c r="E758" s="4" t="s">
        <v>44</v>
      </c>
      <c r="F758" s="52" t="s">
        <v>625</v>
      </c>
      <c r="G758" s="7">
        <v>25</v>
      </c>
      <c r="H758" s="9">
        <v>44</v>
      </c>
      <c r="I758" s="1">
        <v>24</v>
      </c>
      <c r="J758" s="1">
        <v>16</v>
      </c>
      <c r="K758" s="1">
        <v>16</v>
      </c>
      <c r="L758" s="3" t="s">
        <v>61</v>
      </c>
      <c r="M758" s="18" t="s">
        <v>61</v>
      </c>
    </row>
    <row r="759" spans="3:13" x14ac:dyDescent="0.2">
      <c r="C759" s="70"/>
      <c r="D759" s="65"/>
      <c r="E759" s="4" t="s">
        <v>37</v>
      </c>
      <c r="F759" s="52" t="s">
        <v>625</v>
      </c>
      <c r="G759" s="7">
        <v>28</v>
      </c>
      <c r="H759" s="9">
        <v>14.285714285714</v>
      </c>
      <c r="I759" s="1">
        <v>21.428571428571001</v>
      </c>
      <c r="J759" s="1">
        <v>28.571428571428999</v>
      </c>
      <c r="K759" s="1">
        <v>7.1428571428570002</v>
      </c>
      <c r="L759" s="3" t="s">
        <v>61</v>
      </c>
      <c r="M759" s="8">
        <v>28.571428571428999</v>
      </c>
    </row>
    <row r="760" spans="3:13" x14ac:dyDescent="0.2">
      <c r="C760" s="70"/>
      <c r="D760" s="65"/>
      <c r="E760" s="4" t="s">
        <v>51</v>
      </c>
      <c r="F760" s="52" t="s">
        <v>624</v>
      </c>
      <c r="G760" s="7">
        <v>1105</v>
      </c>
      <c r="H760" s="9">
        <v>23.891402714931999</v>
      </c>
      <c r="I760" s="1">
        <v>29.411764705882</v>
      </c>
      <c r="J760" s="1">
        <v>36.561085972850996</v>
      </c>
      <c r="K760" s="1">
        <v>8.6877828054300004</v>
      </c>
      <c r="L760" s="1">
        <v>0.27149321266999998</v>
      </c>
      <c r="M760" s="8">
        <v>1.1764705882349999</v>
      </c>
    </row>
    <row r="761" spans="3:13" x14ac:dyDescent="0.2">
      <c r="C761" s="70"/>
      <c r="D761" s="65"/>
      <c r="E761" s="4" t="s">
        <v>52</v>
      </c>
      <c r="F761" s="52" t="s">
        <v>624</v>
      </c>
      <c r="G761" s="7">
        <v>352</v>
      </c>
      <c r="H761" s="9">
        <v>32.954545454544999</v>
      </c>
      <c r="I761" s="1">
        <v>30.113636363636001</v>
      </c>
      <c r="J761" s="1">
        <v>25.284090909090999</v>
      </c>
      <c r="K761" s="1">
        <v>9.9431818181819995</v>
      </c>
      <c r="L761" s="1">
        <v>0.85227272727299996</v>
      </c>
      <c r="M761" s="8">
        <v>0.85227272727299996</v>
      </c>
    </row>
    <row r="762" spans="3:13" x14ac:dyDescent="0.2">
      <c r="C762" s="66" t="s">
        <v>53</v>
      </c>
      <c r="D762" s="64" t="s">
        <v>19</v>
      </c>
      <c r="E762" s="5" t="s">
        <v>54</v>
      </c>
      <c r="F762" s="51" t="s">
        <v>624</v>
      </c>
      <c r="G762" s="6">
        <v>513</v>
      </c>
      <c r="H762" s="13">
        <v>17.933723196881001</v>
      </c>
      <c r="I762" s="2">
        <v>30.604288499024999</v>
      </c>
      <c r="J762" s="2">
        <v>42.884990253410997</v>
      </c>
      <c r="K762" s="2">
        <v>6.8226120857700003</v>
      </c>
      <c r="L762" s="2">
        <v>0.38986354775799997</v>
      </c>
      <c r="M762" s="11">
        <v>1.364522417154</v>
      </c>
    </row>
    <row r="763" spans="3:13" x14ac:dyDescent="0.2">
      <c r="C763" s="70"/>
      <c r="D763" s="65"/>
      <c r="E763" s="4" t="s">
        <v>55</v>
      </c>
      <c r="F763" s="52" t="s">
        <v>624</v>
      </c>
      <c r="G763" s="7">
        <v>639</v>
      </c>
      <c r="H763" s="9">
        <v>25.665101721439999</v>
      </c>
      <c r="I763" s="1">
        <v>31.298904538340999</v>
      </c>
      <c r="J763" s="1">
        <v>30.359937402191001</v>
      </c>
      <c r="K763" s="1">
        <v>10.954616588419</v>
      </c>
      <c r="L763" s="1">
        <v>0.46948356807500002</v>
      </c>
      <c r="M763" s="8">
        <v>1.2519561815339999</v>
      </c>
    </row>
    <row r="764" spans="3:13" x14ac:dyDescent="0.2">
      <c r="C764" s="70"/>
      <c r="D764" s="65"/>
      <c r="E764" s="4" t="s">
        <v>56</v>
      </c>
      <c r="F764" s="52" t="s">
        <v>624</v>
      </c>
      <c r="G764" s="7">
        <v>376</v>
      </c>
      <c r="H764" s="9">
        <v>38.031914893617</v>
      </c>
      <c r="I764" s="1">
        <v>24.734042553190999</v>
      </c>
      <c r="J764" s="1">
        <v>25</v>
      </c>
      <c r="K764" s="1">
        <v>9.574468085106</v>
      </c>
      <c r="L764" s="1">
        <v>0.26595744680900002</v>
      </c>
      <c r="M764" s="8">
        <v>2.393617021277</v>
      </c>
    </row>
    <row r="765" spans="3:13" x14ac:dyDescent="0.2">
      <c r="C765" s="66" t="s">
        <v>57</v>
      </c>
      <c r="D765" s="64" t="s">
        <v>19</v>
      </c>
      <c r="E765" s="5" t="s">
        <v>58</v>
      </c>
      <c r="F765" s="51" t="s">
        <v>624</v>
      </c>
      <c r="G765" s="6">
        <v>537</v>
      </c>
      <c r="H765" s="13">
        <v>20.111731843575001</v>
      </c>
      <c r="I765" s="2">
        <v>31.284916201116999</v>
      </c>
      <c r="J765" s="2">
        <v>39.851024208566002</v>
      </c>
      <c r="K765" s="2">
        <v>7.0763500931100003</v>
      </c>
      <c r="L765" s="2">
        <v>0.55865921787700001</v>
      </c>
      <c r="M765" s="11">
        <v>1.117318435754</v>
      </c>
    </row>
    <row r="766" spans="3:13" x14ac:dyDescent="0.2">
      <c r="C766" s="67"/>
      <c r="D766" s="65"/>
      <c r="E766" s="4" t="s">
        <v>59</v>
      </c>
      <c r="F766" s="52" t="s">
        <v>624</v>
      </c>
      <c r="G766" s="7">
        <v>682</v>
      </c>
      <c r="H766" s="9">
        <v>29.618768328445999</v>
      </c>
      <c r="I766" s="1">
        <v>26.832844574780001</v>
      </c>
      <c r="J766" s="1">
        <v>31.818181818182001</v>
      </c>
      <c r="K766" s="1">
        <v>9.5307917888559999</v>
      </c>
      <c r="L766" s="1">
        <v>0.43988269794700002</v>
      </c>
      <c r="M766" s="8">
        <v>1.759530791789</v>
      </c>
    </row>
    <row r="767" spans="3:13" x14ac:dyDescent="0.2">
      <c r="C767" s="71"/>
      <c r="D767" s="68"/>
      <c r="E767" s="19" t="s">
        <v>60</v>
      </c>
      <c r="F767" s="53" t="s">
        <v>624</v>
      </c>
      <c r="G767" s="21">
        <v>309</v>
      </c>
      <c r="H767" s="36">
        <v>28.802588996764001</v>
      </c>
      <c r="I767" s="16">
        <v>32.038834951456003</v>
      </c>
      <c r="J767" s="16">
        <v>24.919093851132999</v>
      </c>
      <c r="K767" s="16">
        <v>12.297734627832</v>
      </c>
      <c r="L767" s="38" t="s">
        <v>61</v>
      </c>
      <c r="M767" s="34">
        <v>1.9417475728160001</v>
      </c>
    </row>
    <row r="768" spans="3:13" x14ac:dyDescent="0.2">
      <c r="C768" s="44" t="s">
        <v>626</v>
      </c>
    </row>
    <row r="769" spans="2:22" x14ac:dyDescent="0.2">
      <c r="B769" s="22" t="str">
        <f xml:space="preserve"> HYPERLINK("#'目次'!B16", "[10]")</f>
        <v>[10]</v>
      </c>
      <c r="C769" s="58" t="s">
        <v>125</v>
      </c>
      <c r="D769" s="59"/>
      <c r="E769" s="59"/>
      <c r="F769" s="59"/>
      <c r="G769" s="59"/>
      <c r="H769" s="59"/>
      <c r="I769" s="59"/>
      <c r="J769" s="59"/>
      <c r="K769" s="59"/>
      <c r="L769" s="59"/>
      <c r="M769" s="59"/>
      <c r="N769" s="59"/>
      <c r="O769" s="59"/>
      <c r="P769" s="59"/>
      <c r="Q769" s="59"/>
      <c r="R769" s="59"/>
      <c r="S769" s="59"/>
      <c r="T769" s="59"/>
      <c r="U769" s="59"/>
      <c r="V769" s="59"/>
    </row>
    <row r="772" spans="2:22" x14ac:dyDescent="0.2">
      <c r="C772" s="58" t="s">
        <v>13</v>
      </c>
      <c r="D772" s="59"/>
      <c r="E772" s="59"/>
      <c r="F772" s="59"/>
      <c r="G772" s="59"/>
      <c r="H772" s="59"/>
      <c r="I772" s="59"/>
      <c r="J772" s="59"/>
      <c r="K772" s="59"/>
      <c r="L772" s="59"/>
      <c r="M772" s="59"/>
      <c r="N772" s="59"/>
      <c r="O772" s="59"/>
      <c r="P772" s="59"/>
      <c r="Q772" s="59"/>
      <c r="R772" s="59"/>
      <c r="S772" s="59"/>
      <c r="T772" s="59"/>
      <c r="U772" s="59"/>
      <c r="V772" s="59"/>
    </row>
    <row r="773" spans="2:22" ht="91" x14ac:dyDescent="0.2">
      <c r="C773" s="60"/>
      <c r="D773" s="61"/>
      <c r="E773" s="61"/>
      <c r="F773" s="61"/>
      <c r="G773" s="20" t="s">
        <v>14</v>
      </c>
      <c r="H773" s="25" t="s">
        <v>46</v>
      </c>
      <c r="I773" s="10" t="s">
        <v>47</v>
      </c>
      <c r="J773" s="10" t="s">
        <v>48</v>
      </c>
      <c r="K773" s="10" t="s">
        <v>49</v>
      </c>
      <c r="L773" s="10" t="s">
        <v>50</v>
      </c>
      <c r="M773" s="10" t="s">
        <v>44</v>
      </c>
      <c r="N773" s="10" t="s">
        <v>37</v>
      </c>
      <c r="O773" s="10" t="s">
        <v>51</v>
      </c>
      <c r="P773" s="26" t="s">
        <v>52</v>
      </c>
    </row>
    <row r="774" spans="2:22" x14ac:dyDescent="0.2">
      <c r="C774" s="62"/>
      <c r="D774" s="63"/>
      <c r="E774" s="63"/>
      <c r="F774" s="63"/>
      <c r="G774" s="23"/>
      <c r="H774" s="31"/>
      <c r="I774" s="12"/>
      <c r="J774" s="12"/>
      <c r="K774" s="12"/>
      <c r="L774" s="12"/>
      <c r="M774" s="12"/>
      <c r="N774" s="12"/>
      <c r="O774" s="12"/>
      <c r="P774" s="28"/>
    </row>
    <row r="775" spans="2:22" x14ac:dyDescent="0.2">
      <c r="C775" s="24"/>
      <c r="D775" s="30"/>
      <c r="E775" s="29" t="s">
        <v>14</v>
      </c>
      <c r="F775" s="50" t="s">
        <v>624</v>
      </c>
      <c r="G775" s="27">
        <v>1528</v>
      </c>
      <c r="H775" s="15">
        <v>50.392670157067997</v>
      </c>
      <c r="I775" s="15">
        <v>21.924083769633999</v>
      </c>
      <c r="J775" s="15">
        <v>2.2251308900520002</v>
      </c>
      <c r="K775" s="15">
        <v>20.811518324607</v>
      </c>
      <c r="L775" s="15">
        <v>1.178010471204</v>
      </c>
      <c r="M775" s="15">
        <v>1.63612565445</v>
      </c>
      <c r="N775" s="15">
        <v>1.8324607329839999</v>
      </c>
      <c r="O775" s="15">
        <v>72.316753926702006</v>
      </c>
      <c r="P775" s="33">
        <v>23.036649214659999</v>
      </c>
    </row>
    <row r="776" spans="2:22" x14ac:dyDescent="0.2">
      <c r="C776" s="69" t="s">
        <v>18</v>
      </c>
      <c r="D776" s="64" t="s">
        <v>19</v>
      </c>
      <c r="E776" s="5" t="s">
        <v>20</v>
      </c>
      <c r="F776" s="51" t="s">
        <v>624</v>
      </c>
      <c r="G776" s="6">
        <v>763</v>
      </c>
      <c r="H776" s="13">
        <v>54.259501965924002</v>
      </c>
      <c r="I776" s="2">
        <v>21.100917431193</v>
      </c>
      <c r="J776" s="2">
        <v>2.359108781127</v>
      </c>
      <c r="K776" s="2">
        <v>17.824377457404999</v>
      </c>
      <c r="L776" s="2">
        <v>0.91743119266100004</v>
      </c>
      <c r="M776" s="2">
        <v>1.4416775884669999</v>
      </c>
      <c r="N776" s="2">
        <v>2.0969855832239999</v>
      </c>
      <c r="O776" s="2">
        <v>75.360419397116999</v>
      </c>
      <c r="P776" s="11">
        <v>20.183486238532002</v>
      </c>
    </row>
    <row r="777" spans="2:22" x14ac:dyDescent="0.2">
      <c r="C777" s="70"/>
      <c r="D777" s="65"/>
      <c r="E777" s="4" t="s">
        <v>21</v>
      </c>
      <c r="F777" s="52" t="s">
        <v>624</v>
      </c>
      <c r="G777" s="7">
        <v>765</v>
      </c>
      <c r="H777" s="9">
        <v>46.535947712418</v>
      </c>
      <c r="I777" s="1">
        <v>22.745098039216</v>
      </c>
      <c r="J777" s="1">
        <v>2.0915032679740002</v>
      </c>
      <c r="K777" s="1">
        <v>23.790849673202999</v>
      </c>
      <c r="L777" s="1">
        <v>1.4379084967319999</v>
      </c>
      <c r="M777" s="1">
        <v>1.830065359477</v>
      </c>
      <c r="N777" s="1">
        <v>1.56862745098</v>
      </c>
      <c r="O777" s="1">
        <v>69.281045751633997</v>
      </c>
      <c r="P777" s="8">
        <v>25.882352941175998</v>
      </c>
    </row>
    <row r="778" spans="2:22" x14ac:dyDescent="0.2">
      <c r="C778" s="66" t="s">
        <v>22</v>
      </c>
      <c r="D778" s="66" t="s">
        <v>23</v>
      </c>
      <c r="E778" s="5" t="s">
        <v>24</v>
      </c>
      <c r="F778" s="51" t="s">
        <v>624</v>
      </c>
      <c r="G778" s="6">
        <v>302</v>
      </c>
      <c r="H778" s="13">
        <v>53.311258278145999</v>
      </c>
      <c r="I778" s="2">
        <v>21.523178807947001</v>
      </c>
      <c r="J778" s="2">
        <v>1.9867549668869999</v>
      </c>
      <c r="K778" s="2">
        <v>21.192052980132001</v>
      </c>
      <c r="L778" s="14" t="s">
        <v>61</v>
      </c>
      <c r="M778" s="2">
        <v>0.99337748344400001</v>
      </c>
      <c r="N778" s="2">
        <v>0.99337748344400001</v>
      </c>
      <c r="O778" s="2">
        <v>74.834437086093004</v>
      </c>
      <c r="P778" s="11">
        <v>23.178807947020001</v>
      </c>
    </row>
    <row r="779" spans="2:22" x14ac:dyDescent="0.2">
      <c r="C779" s="70"/>
      <c r="D779" s="67"/>
      <c r="E779" s="4" t="s">
        <v>25</v>
      </c>
      <c r="F779" s="52" t="s">
        <v>624</v>
      </c>
      <c r="G779" s="7">
        <v>329</v>
      </c>
      <c r="H779" s="9">
        <v>57.142857142856997</v>
      </c>
      <c r="I779" s="1">
        <v>15.197568389058</v>
      </c>
      <c r="J779" s="1">
        <v>2.4316109422490002</v>
      </c>
      <c r="K779" s="1">
        <v>22.492401215805</v>
      </c>
      <c r="L779" s="3" t="s">
        <v>61</v>
      </c>
      <c r="M779" s="1">
        <v>1.5197568389060001</v>
      </c>
      <c r="N779" s="1">
        <v>1.2158054711249999</v>
      </c>
      <c r="O779" s="1">
        <v>72.340425531915002</v>
      </c>
      <c r="P779" s="8">
        <v>24.924012158055</v>
      </c>
    </row>
    <row r="780" spans="2:22" x14ac:dyDescent="0.2">
      <c r="C780" s="70"/>
      <c r="D780" s="67"/>
      <c r="E780" s="4" t="s">
        <v>26</v>
      </c>
      <c r="F780" s="52" t="s">
        <v>624</v>
      </c>
      <c r="G780" s="7">
        <v>355</v>
      </c>
      <c r="H780" s="9">
        <v>55.492957746479</v>
      </c>
      <c r="I780" s="1">
        <v>23.098591549296</v>
      </c>
      <c r="J780" s="1">
        <v>1.9718309859150001</v>
      </c>
      <c r="K780" s="1">
        <v>16.619718309859</v>
      </c>
      <c r="L780" s="3" t="s">
        <v>61</v>
      </c>
      <c r="M780" s="1">
        <v>1.4084507042250001</v>
      </c>
      <c r="N780" s="1">
        <v>1.4084507042250001</v>
      </c>
      <c r="O780" s="1">
        <v>78.591549295774996</v>
      </c>
      <c r="P780" s="8">
        <v>18.591549295775</v>
      </c>
    </row>
    <row r="781" spans="2:22" x14ac:dyDescent="0.2">
      <c r="C781" s="70"/>
      <c r="D781" s="67"/>
      <c r="E781" s="4" t="s">
        <v>27</v>
      </c>
      <c r="F781" s="52" t="s">
        <v>624</v>
      </c>
      <c r="G781" s="7">
        <v>254</v>
      </c>
      <c r="H781" s="9">
        <v>50</v>
      </c>
      <c r="I781" s="1">
        <v>22.440944881890001</v>
      </c>
      <c r="J781" s="1">
        <v>2.3622047244090001</v>
      </c>
      <c r="K781" s="1">
        <v>20.078740157479999</v>
      </c>
      <c r="L781" s="1">
        <v>0.78740157480299999</v>
      </c>
      <c r="M781" s="1">
        <v>1.968503937008</v>
      </c>
      <c r="N781" s="1">
        <v>2.3622047244090001</v>
      </c>
      <c r="O781" s="1">
        <v>72.440944881890005</v>
      </c>
      <c r="P781" s="8">
        <v>22.440944881890001</v>
      </c>
    </row>
    <row r="782" spans="2:22" x14ac:dyDescent="0.2">
      <c r="C782" s="70"/>
      <c r="D782" s="67"/>
      <c r="E782" s="4" t="s">
        <v>28</v>
      </c>
      <c r="F782" s="52" t="s">
        <v>624</v>
      </c>
      <c r="G782" s="7">
        <v>288</v>
      </c>
      <c r="H782" s="9">
        <v>33.680555555555998</v>
      </c>
      <c r="I782" s="1">
        <v>28.125</v>
      </c>
      <c r="J782" s="1">
        <v>2.4305555555559999</v>
      </c>
      <c r="K782" s="1">
        <v>24.305555555556001</v>
      </c>
      <c r="L782" s="1">
        <v>5.5555555555560003</v>
      </c>
      <c r="M782" s="1">
        <v>2.4305555555559999</v>
      </c>
      <c r="N782" s="1">
        <v>3.4722222222219998</v>
      </c>
      <c r="O782" s="1">
        <v>61.805555555555998</v>
      </c>
      <c r="P782" s="8">
        <v>26.736111111111001</v>
      </c>
    </row>
    <row r="783" spans="2:22" x14ac:dyDescent="0.2">
      <c r="C783" s="70"/>
      <c r="D783" s="67"/>
      <c r="E783" s="4" t="s">
        <v>29</v>
      </c>
      <c r="F783" s="52" t="s">
        <v>624</v>
      </c>
      <c r="G783" s="7">
        <v>1226</v>
      </c>
      <c r="H783" s="9">
        <v>49.673735725938002</v>
      </c>
      <c r="I783" s="1">
        <v>22.022838499184001</v>
      </c>
      <c r="J783" s="1">
        <v>2.283849918434</v>
      </c>
      <c r="K783" s="1">
        <v>20.717781402936001</v>
      </c>
      <c r="L783" s="1">
        <v>1.4681892332790001</v>
      </c>
      <c r="M783" s="1">
        <v>1.794453507341</v>
      </c>
      <c r="N783" s="1">
        <v>2.039151712887</v>
      </c>
      <c r="O783" s="1">
        <v>71.696574225122006</v>
      </c>
      <c r="P783" s="8">
        <v>23.001631321369999</v>
      </c>
    </row>
    <row r="784" spans="2:22" x14ac:dyDescent="0.2">
      <c r="C784" s="70"/>
      <c r="D784" s="67"/>
      <c r="E784" s="4" t="s">
        <v>30</v>
      </c>
      <c r="F784" s="52" t="s">
        <v>624</v>
      </c>
      <c r="G784" s="7">
        <v>542</v>
      </c>
      <c r="H784" s="9">
        <v>41.328413284132999</v>
      </c>
      <c r="I784" s="1">
        <v>25.461254612546</v>
      </c>
      <c r="J784" s="1">
        <v>2.3985239852400002</v>
      </c>
      <c r="K784" s="1">
        <v>22.324723247232001</v>
      </c>
      <c r="L784" s="1">
        <v>3.3210332103320002</v>
      </c>
      <c r="M784" s="1">
        <v>2.2140221402210001</v>
      </c>
      <c r="N784" s="1">
        <v>2.952029520295</v>
      </c>
      <c r="O784" s="1">
        <v>66.789667896679006</v>
      </c>
      <c r="P784" s="8">
        <v>24.723247232472001</v>
      </c>
    </row>
    <row r="785" spans="3:16" x14ac:dyDescent="0.2">
      <c r="C785" s="70"/>
      <c r="D785" s="66" t="s">
        <v>20</v>
      </c>
      <c r="E785" s="5" t="s">
        <v>24</v>
      </c>
      <c r="F785" s="51" t="s">
        <v>624</v>
      </c>
      <c r="G785" s="6">
        <v>153</v>
      </c>
      <c r="H785" s="13">
        <v>56.862745098038999</v>
      </c>
      <c r="I785" s="2">
        <v>18.300653594770999</v>
      </c>
      <c r="J785" s="2">
        <v>1.9607843137250001</v>
      </c>
      <c r="K785" s="2">
        <v>20.915032679738999</v>
      </c>
      <c r="L785" s="14" t="s">
        <v>61</v>
      </c>
      <c r="M785" s="14" t="s">
        <v>61</v>
      </c>
      <c r="N785" s="2">
        <v>1.9607843137250001</v>
      </c>
      <c r="O785" s="2">
        <v>75.163398692810006</v>
      </c>
      <c r="P785" s="11">
        <v>22.875816993463999</v>
      </c>
    </row>
    <row r="786" spans="3:16" x14ac:dyDescent="0.2">
      <c r="C786" s="70"/>
      <c r="D786" s="67"/>
      <c r="E786" s="4" t="s">
        <v>25</v>
      </c>
      <c r="F786" s="52" t="s">
        <v>624</v>
      </c>
      <c r="G786" s="7">
        <v>174</v>
      </c>
      <c r="H786" s="9">
        <v>56.896551724138</v>
      </c>
      <c r="I786" s="1">
        <v>14.942528735631999</v>
      </c>
      <c r="J786" s="1">
        <v>3.4482758620689999</v>
      </c>
      <c r="K786" s="1">
        <v>21.264367816092001</v>
      </c>
      <c r="L786" s="3" t="s">
        <v>61</v>
      </c>
      <c r="M786" s="1">
        <v>1.7241379310339999</v>
      </c>
      <c r="N786" s="1">
        <v>1.7241379310339999</v>
      </c>
      <c r="O786" s="1">
        <v>71.839080459770003</v>
      </c>
      <c r="P786" s="8">
        <v>24.712643678161001</v>
      </c>
    </row>
    <row r="787" spans="3:16" x14ac:dyDescent="0.2">
      <c r="C787" s="70"/>
      <c r="D787" s="67"/>
      <c r="E787" s="4" t="s">
        <v>26</v>
      </c>
      <c r="F787" s="52" t="s">
        <v>624</v>
      </c>
      <c r="G787" s="7">
        <v>180</v>
      </c>
      <c r="H787" s="9">
        <v>60.555555555555998</v>
      </c>
      <c r="I787" s="1">
        <v>22.777777777777999</v>
      </c>
      <c r="J787" s="1">
        <v>1.1111111111109999</v>
      </c>
      <c r="K787" s="1">
        <v>13.333333333333</v>
      </c>
      <c r="L787" s="3" t="s">
        <v>61</v>
      </c>
      <c r="M787" s="1">
        <v>1.1111111111109999</v>
      </c>
      <c r="N787" s="1">
        <v>1.1111111111109999</v>
      </c>
      <c r="O787" s="1">
        <v>83.333333333333002</v>
      </c>
      <c r="P787" s="8">
        <v>14.444444444444001</v>
      </c>
    </row>
    <row r="788" spans="3:16" x14ac:dyDescent="0.2">
      <c r="C788" s="70"/>
      <c r="D788" s="67"/>
      <c r="E788" s="4" t="s">
        <v>27</v>
      </c>
      <c r="F788" s="52" t="s">
        <v>624</v>
      </c>
      <c r="G788" s="7">
        <v>121</v>
      </c>
      <c r="H788" s="9">
        <v>55.371900826446002</v>
      </c>
      <c r="I788" s="1">
        <v>22.314049586776999</v>
      </c>
      <c r="J788" s="1">
        <v>2.4793388429749998</v>
      </c>
      <c r="K788" s="1">
        <v>14.876033057851</v>
      </c>
      <c r="L788" s="3" t="s">
        <v>61</v>
      </c>
      <c r="M788" s="1">
        <v>2.4793388429749998</v>
      </c>
      <c r="N788" s="1">
        <v>2.4793388429749998</v>
      </c>
      <c r="O788" s="1">
        <v>77.685950413222997</v>
      </c>
      <c r="P788" s="8">
        <v>17.355371900826</v>
      </c>
    </row>
    <row r="789" spans="3:16" x14ac:dyDescent="0.2">
      <c r="C789" s="70"/>
      <c r="D789" s="67"/>
      <c r="E789" s="4" t="s">
        <v>28</v>
      </c>
      <c r="F789" s="52" t="s">
        <v>624</v>
      </c>
      <c r="G789" s="7">
        <v>135</v>
      </c>
      <c r="H789" s="9">
        <v>38.518518518519002</v>
      </c>
      <c r="I789" s="1">
        <v>28.888888888888999</v>
      </c>
      <c r="J789" s="1">
        <v>2.9629629629630001</v>
      </c>
      <c r="K789" s="1">
        <v>18.518518518518999</v>
      </c>
      <c r="L789" s="1">
        <v>5.1851851851850004</v>
      </c>
      <c r="M789" s="1">
        <v>2.2222222222219998</v>
      </c>
      <c r="N789" s="1">
        <v>3.7037037037039999</v>
      </c>
      <c r="O789" s="1">
        <v>67.407407407407007</v>
      </c>
      <c r="P789" s="8">
        <v>21.481481481481001</v>
      </c>
    </row>
    <row r="790" spans="3:16" x14ac:dyDescent="0.2">
      <c r="C790" s="70"/>
      <c r="D790" s="67"/>
      <c r="E790" s="4" t="s">
        <v>29</v>
      </c>
      <c r="F790" s="52" t="s">
        <v>624</v>
      </c>
      <c r="G790" s="7">
        <v>610</v>
      </c>
      <c r="H790" s="9">
        <v>53.606557377049</v>
      </c>
      <c r="I790" s="1">
        <v>21.803278688525001</v>
      </c>
      <c r="J790" s="1">
        <v>2.459016393443</v>
      </c>
      <c r="K790" s="1">
        <v>17.049180327868999</v>
      </c>
      <c r="L790" s="1">
        <v>1.1475409836070001</v>
      </c>
      <c r="M790" s="1">
        <v>1.8032786885250001</v>
      </c>
      <c r="N790" s="1">
        <v>2.1311475409840002</v>
      </c>
      <c r="O790" s="1">
        <v>75.409836065573998</v>
      </c>
      <c r="P790" s="8">
        <v>19.508196721310998</v>
      </c>
    </row>
    <row r="791" spans="3:16" x14ac:dyDescent="0.2">
      <c r="C791" s="70"/>
      <c r="D791" s="67"/>
      <c r="E791" s="4" t="s">
        <v>30</v>
      </c>
      <c r="F791" s="52" t="s">
        <v>624</v>
      </c>
      <c r="G791" s="7">
        <v>256</v>
      </c>
      <c r="H791" s="9">
        <v>46.484375</v>
      </c>
      <c r="I791" s="1">
        <v>25.78125</v>
      </c>
      <c r="J791" s="1">
        <v>2.734375</v>
      </c>
      <c r="K791" s="1">
        <v>16.796875</v>
      </c>
      <c r="L791" s="1">
        <v>2.734375</v>
      </c>
      <c r="M791" s="1">
        <v>2.34375</v>
      </c>
      <c r="N791" s="1">
        <v>3.125</v>
      </c>
      <c r="O791" s="1">
        <v>72.265625</v>
      </c>
      <c r="P791" s="8">
        <v>19.53125</v>
      </c>
    </row>
    <row r="792" spans="3:16" x14ac:dyDescent="0.2">
      <c r="C792" s="70"/>
      <c r="D792" s="66" t="s">
        <v>21</v>
      </c>
      <c r="E792" s="5" t="s">
        <v>24</v>
      </c>
      <c r="F792" s="51" t="s">
        <v>624</v>
      </c>
      <c r="G792" s="6">
        <v>149</v>
      </c>
      <c r="H792" s="13">
        <v>49.664429530200998</v>
      </c>
      <c r="I792" s="2">
        <v>24.832214765101</v>
      </c>
      <c r="J792" s="2">
        <v>2.0134228187919998</v>
      </c>
      <c r="K792" s="2">
        <v>21.476510067113999</v>
      </c>
      <c r="L792" s="14" t="s">
        <v>61</v>
      </c>
      <c r="M792" s="2">
        <v>2.0134228187919998</v>
      </c>
      <c r="N792" s="14" t="s">
        <v>61</v>
      </c>
      <c r="O792" s="2">
        <v>74.496644295302005</v>
      </c>
      <c r="P792" s="11">
        <v>23.489932885906001</v>
      </c>
    </row>
    <row r="793" spans="3:16" x14ac:dyDescent="0.2">
      <c r="C793" s="70"/>
      <c r="D793" s="67"/>
      <c r="E793" s="4" t="s">
        <v>25</v>
      </c>
      <c r="F793" s="52" t="s">
        <v>624</v>
      </c>
      <c r="G793" s="7">
        <v>155</v>
      </c>
      <c r="H793" s="9">
        <v>57.419354838709999</v>
      </c>
      <c r="I793" s="1">
        <v>15.483870967742</v>
      </c>
      <c r="J793" s="1">
        <v>1.2903225806450001</v>
      </c>
      <c r="K793" s="1">
        <v>23.870967741935001</v>
      </c>
      <c r="L793" s="3" t="s">
        <v>61</v>
      </c>
      <c r="M793" s="1">
        <v>1.2903225806450001</v>
      </c>
      <c r="N793" s="1">
        <v>0.64516129032299996</v>
      </c>
      <c r="O793" s="1">
        <v>72.903225806451999</v>
      </c>
      <c r="P793" s="8">
        <v>25.161290322580999</v>
      </c>
    </row>
    <row r="794" spans="3:16" x14ac:dyDescent="0.2">
      <c r="C794" s="70"/>
      <c r="D794" s="67"/>
      <c r="E794" s="4" t="s">
        <v>26</v>
      </c>
      <c r="F794" s="52" t="s">
        <v>624</v>
      </c>
      <c r="G794" s="7">
        <v>175</v>
      </c>
      <c r="H794" s="9">
        <v>50.285714285714</v>
      </c>
      <c r="I794" s="1">
        <v>23.428571428571001</v>
      </c>
      <c r="J794" s="1">
        <v>2.8571428571430002</v>
      </c>
      <c r="K794" s="1">
        <v>20</v>
      </c>
      <c r="L794" s="3" t="s">
        <v>61</v>
      </c>
      <c r="M794" s="1">
        <v>1.714285714286</v>
      </c>
      <c r="N794" s="1">
        <v>1.714285714286</v>
      </c>
      <c r="O794" s="1">
        <v>73.714285714286007</v>
      </c>
      <c r="P794" s="8">
        <v>22.857142857143</v>
      </c>
    </row>
    <row r="795" spans="3:16" x14ac:dyDescent="0.2">
      <c r="C795" s="70"/>
      <c r="D795" s="67"/>
      <c r="E795" s="4" t="s">
        <v>27</v>
      </c>
      <c r="F795" s="52" t="s">
        <v>624</v>
      </c>
      <c r="G795" s="7">
        <v>133</v>
      </c>
      <c r="H795" s="9">
        <v>45.112781954886998</v>
      </c>
      <c r="I795" s="1">
        <v>22.556390977444</v>
      </c>
      <c r="J795" s="1">
        <v>2.255639097744</v>
      </c>
      <c r="K795" s="1">
        <v>24.812030075188002</v>
      </c>
      <c r="L795" s="1">
        <v>1.503759398496</v>
      </c>
      <c r="M795" s="1">
        <v>1.503759398496</v>
      </c>
      <c r="N795" s="1">
        <v>2.255639097744</v>
      </c>
      <c r="O795" s="1">
        <v>67.669172932330994</v>
      </c>
      <c r="P795" s="8">
        <v>27.067669172932</v>
      </c>
    </row>
    <row r="796" spans="3:16" x14ac:dyDescent="0.2">
      <c r="C796" s="70"/>
      <c r="D796" s="67"/>
      <c r="E796" s="4" t="s">
        <v>28</v>
      </c>
      <c r="F796" s="52" t="s">
        <v>624</v>
      </c>
      <c r="G796" s="7">
        <v>153</v>
      </c>
      <c r="H796" s="9">
        <v>29.411764705882</v>
      </c>
      <c r="I796" s="1">
        <v>27.450980392157</v>
      </c>
      <c r="J796" s="1">
        <v>1.9607843137250001</v>
      </c>
      <c r="K796" s="1">
        <v>29.411764705882</v>
      </c>
      <c r="L796" s="1">
        <v>5.8823529411760003</v>
      </c>
      <c r="M796" s="1">
        <v>2.6143790849670001</v>
      </c>
      <c r="N796" s="1">
        <v>3.2679738562090002</v>
      </c>
      <c r="O796" s="1">
        <v>56.862745098038999</v>
      </c>
      <c r="P796" s="8">
        <v>31.372549019608002</v>
      </c>
    </row>
    <row r="797" spans="3:16" x14ac:dyDescent="0.2">
      <c r="C797" s="70"/>
      <c r="D797" s="67"/>
      <c r="E797" s="4" t="s">
        <v>29</v>
      </c>
      <c r="F797" s="52" t="s">
        <v>624</v>
      </c>
      <c r="G797" s="7">
        <v>616</v>
      </c>
      <c r="H797" s="9">
        <v>45.779220779220999</v>
      </c>
      <c r="I797" s="1">
        <v>22.240259740260001</v>
      </c>
      <c r="J797" s="1">
        <v>2.1103896103899999</v>
      </c>
      <c r="K797" s="1">
        <v>24.350649350649</v>
      </c>
      <c r="L797" s="1">
        <v>1.785714285714</v>
      </c>
      <c r="M797" s="1">
        <v>1.785714285714</v>
      </c>
      <c r="N797" s="1">
        <v>1.948051948052</v>
      </c>
      <c r="O797" s="1">
        <v>68.019480519480993</v>
      </c>
      <c r="P797" s="8">
        <v>26.461038961039002</v>
      </c>
    </row>
    <row r="798" spans="3:16" x14ac:dyDescent="0.2">
      <c r="C798" s="70"/>
      <c r="D798" s="67"/>
      <c r="E798" s="4" t="s">
        <v>30</v>
      </c>
      <c r="F798" s="52" t="s">
        <v>624</v>
      </c>
      <c r="G798" s="7">
        <v>286</v>
      </c>
      <c r="H798" s="9">
        <v>36.713286713286998</v>
      </c>
      <c r="I798" s="1">
        <v>25.174825174824999</v>
      </c>
      <c r="J798" s="1">
        <v>2.0979020979020002</v>
      </c>
      <c r="K798" s="1">
        <v>27.272727272727</v>
      </c>
      <c r="L798" s="1">
        <v>3.8461538461539999</v>
      </c>
      <c r="M798" s="1">
        <v>2.0979020979020002</v>
      </c>
      <c r="N798" s="1">
        <v>2.797202797203</v>
      </c>
      <c r="O798" s="1">
        <v>61.888111888112</v>
      </c>
      <c r="P798" s="8">
        <v>29.370629370629</v>
      </c>
    </row>
    <row r="799" spans="3:16" x14ac:dyDescent="0.2">
      <c r="C799" s="66" t="s">
        <v>31</v>
      </c>
      <c r="D799" s="66" t="s">
        <v>23</v>
      </c>
      <c r="E799" s="5" t="s">
        <v>32</v>
      </c>
      <c r="F799" s="51" t="s">
        <v>624</v>
      </c>
      <c r="G799" s="6">
        <v>72</v>
      </c>
      <c r="H799" s="13">
        <v>30.555555555556001</v>
      </c>
      <c r="I799" s="2">
        <v>20.833333333333002</v>
      </c>
      <c r="J799" s="2">
        <v>1.3888888888890001</v>
      </c>
      <c r="K799" s="2">
        <v>38.888888888888999</v>
      </c>
      <c r="L799" s="2">
        <v>1.3888888888890001</v>
      </c>
      <c r="M799" s="2">
        <v>5.5555555555560003</v>
      </c>
      <c r="N799" s="2">
        <v>1.3888888888890001</v>
      </c>
      <c r="O799" s="2">
        <v>51.388888888888999</v>
      </c>
      <c r="P799" s="11">
        <v>40.277777777777999</v>
      </c>
    </row>
    <row r="800" spans="3:16" ht="26" x14ac:dyDescent="0.2">
      <c r="C800" s="70"/>
      <c r="D800" s="67"/>
      <c r="E800" s="4" t="s">
        <v>33</v>
      </c>
      <c r="F800" s="52" t="s">
        <v>624</v>
      </c>
      <c r="G800" s="7">
        <v>1007</v>
      </c>
      <c r="H800" s="9">
        <v>61.966236345581002</v>
      </c>
      <c r="I800" s="1">
        <v>20.158887785501001</v>
      </c>
      <c r="J800" s="1">
        <v>1.88679245283</v>
      </c>
      <c r="K800" s="1">
        <v>13.30685203575</v>
      </c>
      <c r="L800" s="1">
        <v>9.9304865938000003E-2</v>
      </c>
      <c r="M800" s="1">
        <v>1.1916583912609999</v>
      </c>
      <c r="N800" s="1">
        <v>1.3902681231380001</v>
      </c>
      <c r="O800" s="1">
        <v>82.125124131082003</v>
      </c>
      <c r="P800" s="8">
        <v>15.19364448858</v>
      </c>
    </row>
    <row r="801" spans="3:16" ht="39" x14ac:dyDescent="0.2">
      <c r="C801" s="70"/>
      <c r="D801" s="67"/>
      <c r="E801" s="4" t="s">
        <v>34</v>
      </c>
      <c r="F801" s="52" t="s">
        <v>625</v>
      </c>
      <c r="G801" s="7">
        <v>15</v>
      </c>
      <c r="H801" s="9">
        <v>40</v>
      </c>
      <c r="I801" s="1">
        <v>6.666666666667</v>
      </c>
      <c r="J801" s="3" t="s">
        <v>61</v>
      </c>
      <c r="K801" s="1">
        <v>40</v>
      </c>
      <c r="L801" s="1">
        <v>6.666666666667</v>
      </c>
      <c r="M801" s="3" t="s">
        <v>61</v>
      </c>
      <c r="N801" s="1">
        <v>6.666666666667</v>
      </c>
      <c r="O801" s="1">
        <v>46.666666666666998</v>
      </c>
      <c r="P801" s="8">
        <v>40</v>
      </c>
    </row>
    <row r="802" spans="3:16" ht="39" x14ac:dyDescent="0.2">
      <c r="C802" s="70"/>
      <c r="D802" s="67"/>
      <c r="E802" s="4" t="s">
        <v>35</v>
      </c>
      <c r="F802" s="52" t="s">
        <v>624</v>
      </c>
      <c r="G802" s="7">
        <v>197</v>
      </c>
      <c r="H802" s="9">
        <v>19.796954314720999</v>
      </c>
      <c r="I802" s="1">
        <v>26.395939086294</v>
      </c>
      <c r="J802" s="1">
        <v>3.553299492386</v>
      </c>
      <c r="K802" s="1">
        <v>46.192893401014999</v>
      </c>
      <c r="L802" s="1">
        <v>2.5380710659900001</v>
      </c>
      <c r="M802" s="1">
        <v>1.0152284263960001</v>
      </c>
      <c r="N802" s="1">
        <v>0.50761421319800004</v>
      </c>
      <c r="O802" s="1">
        <v>46.192893401014999</v>
      </c>
      <c r="P802" s="8">
        <v>49.746192893401002</v>
      </c>
    </row>
    <row r="803" spans="3:16" ht="26" x14ac:dyDescent="0.2">
      <c r="C803" s="70"/>
      <c r="D803" s="67"/>
      <c r="E803" s="4" t="s">
        <v>36</v>
      </c>
      <c r="F803" s="52" t="s">
        <v>624</v>
      </c>
      <c r="G803" s="7">
        <v>205</v>
      </c>
      <c r="H803" s="9">
        <v>34.146341463414998</v>
      </c>
      <c r="I803" s="1">
        <v>27.317073170732002</v>
      </c>
      <c r="J803" s="1">
        <v>2.9268292682929999</v>
      </c>
      <c r="K803" s="1">
        <v>25.365853658536999</v>
      </c>
      <c r="L803" s="1">
        <v>4.8780487804880002</v>
      </c>
      <c r="M803" s="1">
        <v>3.4146341463410002</v>
      </c>
      <c r="N803" s="1">
        <v>1.951219512195</v>
      </c>
      <c r="O803" s="1">
        <v>61.463414634145998</v>
      </c>
      <c r="P803" s="8">
        <v>28.292682926828999</v>
      </c>
    </row>
    <row r="804" spans="3:16" x14ac:dyDescent="0.2">
      <c r="C804" s="70"/>
      <c r="D804" s="67"/>
      <c r="E804" s="4" t="s">
        <v>37</v>
      </c>
      <c r="F804" s="52" t="s">
        <v>625</v>
      </c>
      <c r="G804" s="7">
        <v>32</v>
      </c>
      <c r="H804" s="9">
        <v>28.125</v>
      </c>
      <c r="I804" s="1">
        <v>25</v>
      </c>
      <c r="J804" s="1">
        <v>3.125</v>
      </c>
      <c r="K804" s="1">
        <v>21.875</v>
      </c>
      <c r="L804" s="3" t="s">
        <v>61</v>
      </c>
      <c r="M804" s="3" t="s">
        <v>61</v>
      </c>
      <c r="N804" s="1">
        <v>21.875</v>
      </c>
      <c r="O804" s="1">
        <v>53.125</v>
      </c>
      <c r="P804" s="8">
        <v>25</v>
      </c>
    </row>
    <row r="805" spans="3:16" x14ac:dyDescent="0.2">
      <c r="C805" s="70"/>
      <c r="D805" s="66" t="s">
        <v>20</v>
      </c>
      <c r="E805" s="5" t="s">
        <v>32</v>
      </c>
      <c r="F805" s="51" t="s">
        <v>625</v>
      </c>
      <c r="G805" s="6">
        <v>38</v>
      </c>
      <c r="H805" s="13">
        <v>44.736842105263001</v>
      </c>
      <c r="I805" s="2">
        <v>18.421052631578998</v>
      </c>
      <c r="J805" s="14" t="s">
        <v>61</v>
      </c>
      <c r="K805" s="2">
        <v>28.947368421053</v>
      </c>
      <c r="L805" s="14" t="s">
        <v>61</v>
      </c>
      <c r="M805" s="2">
        <v>7.8947368421049999</v>
      </c>
      <c r="N805" s="14" t="s">
        <v>61</v>
      </c>
      <c r="O805" s="2">
        <v>63.157894736842003</v>
      </c>
      <c r="P805" s="11">
        <v>28.947368421053</v>
      </c>
    </row>
    <row r="806" spans="3:16" ht="26" x14ac:dyDescent="0.2">
      <c r="C806" s="70"/>
      <c r="D806" s="67"/>
      <c r="E806" s="4" t="s">
        <v>33</v>
      </c>
      <c r="F806" s="52" t="s">
        <v>624</v>
      </c>
      <c r="G806" s="7">
        <v>566</v>
      </c>
      <c r="H806" s="9">
        <v>60.777385159010997</v>
      </c>
      <c r="I806" s="1">
        <v>21.024734982331999</v>
      </c>
      <c r="J806" s="1">
        <v>2.1201413427559999</v>
      </c>
      <c r="K806" s="1">
        <v>14.134275618375</v>
      </c>
      <c r="L806" s="3" t="s">
        <v>61</v>
      </c>
      <c r="M806" s="1">
        <v>0.53003533568899996</v>
      </c>
      <c r="N806" s="1">
        <v>1.413427561837</v>
      </c>
      <c r="O806" s="1">
        <v>81.802120141342996</v>
      </c>
      <c r="P806" s="8">
        <v>16.254416961131</v>
      </c>
    </row>
    <row r="807" spans="3:16" ht="39" x14ac:dyDescent="0.2">
      <c r="C807" s="70"/>
      <c r="D807" s="67"/>
      <c r="E807" s="4" t="s">
        <v>34</v>
      </c>
      <c r="F807" s="52" t="s">
        <v>625</v>
      </c>
      <c r="G807" s="7">
        <v>7</v>
      </c>
      <c r="H807" s="9">
        <v>28.571428571428999</v>
      </c>
      <c r="I807" s="3" t="s">
        <v>61</v>
      </c>
      <c r="J807" s="3" t="s">
        <v>61</v>
      </c>
      <c r="K807" s="1">
        <v>42.857142857143003</v>
      </c>
      <c r="L807" s="1">
        <v>14.285714285714</v>
      </c>
      <c r="M807" s="3" t="s">
        <v>61</v>
      </c>
      <c r="N807" s="1">
        <v>14.285714285714</v>
      </c>
      <c r="O807" s="1">
        <v>28.571428571428999</v>
      </c>
      <c r="P807" s="8">
        <v>42.857142857143003</v>
      </c>
    </row>
    <row r="808" spans="3:16" ht="39" x14ac:dyDescent="0.2">
      <c r="C808" s="70"/>
      <c r="D808" s="67"/>
      <c r="E808" s="4" t="s">
        <v>35</v>
      </c>
      <c r="F808" s="52" t="s">
        <v>624</v>
      </c>
      <c r="G808" s="7">
        <v>78</v>
      </c>
      <c r="H808" s="9">
        <v>29.487179487178999</v>
      </c>
      <c r="I808" s="1">
        <v>19.230769230768999</v>
      </c>
      <c r="J808" s="1">
        <v>5.1282051282049999</v>
      </c>
      <c r="K808" s="1">
        <v>39.74358974359</v>
      </c>
      <c r="L808" s="1">
        <v>3.8461538461539999</v>
      </c>
      <c r="M808" s="1">
        <v>1.2820512820509999</v>
      </c>
      <c r="N808" s="1">
        <v>1.2820512820509999</v>
      </c>
      <c r="O808" s="1">
        <v>48.717948717949</v>
      </c>
      <c r="P808" s="8">
        <v>44.871794871794997</v>
      </c>
    </row>
    <row r="809" spans="3:16" ht="26" x14ac:dyDescent="0.2">
      <c r="C809" s="70"/>
      <c r="D809" s="67"/>
      <c r="E809" s="4" t="s">
        <v>36</v>
      </c>
      <c r="F809" s="52" t="s">
        <v>624</v>
      </c>
      <c r="G809" s="7">
        <v>58</v>
      </c>
      <c r="H809" s="9">
        <v>37.931034482759003</v>
      </c>
      <c r="I809" s="1">
        <v>25.862068965517</v>
      </c>
      <c r="J809" s="1">
        <v>3.4482758620689999</v>
      </c>
      <c r="K809" s="1">
        <v>17.241379310345</v>
      </c>
      <c r="L809" s="1">
        <v>5.1724137931029999</v>
      </c>
      <c r="M809" s="1">
        <v>6.8965517241379999</v>
      </c>
      <c r="N809" s="1">
        <v>3.4482758620689999</v>
      </c>
      <c r="O809" s="1">
        <v>63.793103448276</v>
      </c>
      <c r="P809" s="8">
        <v>20.689655172414</v>
      </c>
    </row>
    <row r="810" spans="3:16" x14ac:dyDescent="0.2">
      <c r="C810" s="70"/>
      <c r="D810" s="67"/>
      <c r="E810" s="4" t="s">
        <v>37</v>
      </c>
      <c r="F810" s="52" t="s">
        <v>625</v>
      </c>
      <c r="G810" s="7">
        <v>16</v>
      </c>
      <c r="H810" s="9">
        <v>37.5</v>
      </c>
      <c r="I810" s="1">
        <v>31.25</v>
      </c>
      <c r="J810" s="3" t="s">
        <v>61</v>
      </c>
      <c r="K810" s="1">
        <v>6.25</v>
      </c>
      <c r="L810" s="3" t="s">
        <v>61</v>
      </c>
      <c r="M810" s="3" t="s">
        <v>61</v>
      </c>
      <c r="N810" s="1">
        <v>25</v>
      </c>
      <c r="O810" s="1">
        <v>68.75</v>
      </c>
      <c r="P810" s="8">
        <v>6.25</v>
      </c>
    </row>
    <row r="811" spans="3:16" x14ac:dyDescent="0.2">
      <c r="C811" s="70"/>
      <c r="D811" s="66" t="s">
        <v>21</v>
      </c>
      <c r="E811" s="5" t="s">
        <v>32</v>
      </c>
      <c r="F811" s="51" t="s">
        <v>625</v>
      </c>
      <c r="G811" s="6">
        <v>34</v>
      </c>
      <c r="H811" s="13">
        <v>14.705882352941</v>
      </c>
      <c r="I811" s="2">
        <v>23.529411764706001</v>
      </c>
      <c r="J811" s="2">
        <v>2.9411764705880001</v>
      </c>
      <c r="K811" s="2">
        <v>50</v>
      </c>
      <c r="L811" s="2">
        <v>2.9411764705880001</v>
      </c>
      <c r="M811" s="2">
        <v>2.9411764705880001</v>
      </c>
      <c r="N811" s="2">
        <v>2.9411764705880001</v>
      </c>
      <c r="O811" s="2">
        <v>38.235294117647001</v>
      </c>
      <c r="P811" s="11">
        <v>52.941176470587997</v>
      </c>
    </row>
    <row r="812" spans="3:16" ht="26" x14ac:dyDescent="0.2">
      <c r="C812" s="70"/>
      <c r="D812" s="67"/>
      <c r="E812" s="4" t="s">
        <v>33</v>
      </c>
      <c r="F812" s="52" t="s">
        <v>624</v>
      </c>
      <c r="G812" s="7">
        <v>441</v>
      </c>
      <c r="H812" s="9">
        <v>63.492063492062996</v>
      </c>
      <c r="I812" s="1">
        <v>19.047619047619001</v>
      </c>
      <c r="J812" s="1">
        <v>1.587301587302</v>
      </c>
      <c r="K812" s="1">
        <v>12.244897959184</v>
      </c>
      <c r="L812" s="1">
        <v>0.22675736961500001</v>
      </c>
      <c r="M812" s="1">
        <v>2.040816326531</v>
      </c>
      <c r="N812" s="1">
        <v>1.360544217687</v>
      </c>
      <c r="O812" s="1">
        <v>82.539682539683</v>
      </c>
      <c r="P812" s="8">
        <v>13.832199546485</v>
      </c>
    </row>
    <row r="813" spans="3:16" ht="39" x14ac:dyDescent="0.2">
      <c r="C813" s="70"/>
      <c r="D813" s="67"/>
      <c r="E813" s="4" t="s">
        <v>34</v>
      </c>
      <c r="F813" s="52" t="s">
        <v>625</v>
      </c>
      <c r="G813" s="7">
        <v>8</v>
      </c>
      <c r="H813" s="9">
        <v>50</v>
      </c>
      <c r="I813" s="1">
        <v>12.5</v>
      </c>
      <c r="J813" s="3" t="s">
        <v>61</v>
      </c>
      <c r="K813" s="1">
        <v>37.5</v>
      </c>
      <c r="L813" s="3" t="s">
        <v>61</v>
      </c>
      <c r="M813" s="3" t="s">
        <v>61</v>
      </c>
      <c r="N813" s="3" t="s">
        <v>61</v>
      </c>
      <c r="O813" s="1">
        <v>62.5</v>
      </c>
      <c r="P813" s="8">
        <v>37.5</v>
      </c>
    </row>
    <row r="814" spans="3:16" ht="39" x14ac:dyDescent="0.2">
      <c r="C814" s="70"/>
      <c r="D814" s="67"/>
      <c r="E814" s="4" t="s">
        <v>35</v>
      </c>
      <c r="F814" s="52" t="s">
        <v>624</v>
      </c>
      <c r="G814" s="7">
        <v>119</v>
      </c>
      <c r="H814" s="9">
        <v>13.445378151261</v>
      </c>
      <c r="I814" s="1">
        <v>31.092436974790001</v>
      </c>
      <c r="J814" s="1">
        <v>2.5210084033609998</v>
      </c>
      <c r="K814" s="1">
        <v>50.420168067227003</v>
      </c>
      <c r="L814" s="1">
        <v>1.680672268908</v>
      </c>
      <c r="M814" s="1">
        <v>0.84033613445400002</v>
      </c>
      <c r="N814" s="3" t="s">
        <v>61</v>
      </c>
      <c r="O814" s="1">
        <v>44.537815126049999</v>
      </c>
      <c r="P814" s="8">
        <v>52.941176470587997</v>
      </c>
    </row>
    <row r="815" spans="3:16" ht="26" x14ac:dyDescent="0.2">
      <c r="C815" s="70"/>
      <c r="D815" s="67"/>
      <c r="E815" s="4" t="s">
        <v>36</v>
      </c>
      <c r="F815" s="52" t="s">
        <v>624</v>
      </c>
      <c r="G815" s="7">
        <v>147</v>
      </c>
      <c r="H815" s="9">
        <v>32.653061224490003</v>
      </c>
      <c r="I815" s="1">
        <v>27.891156462584998</v>
      </c>
      <c r="J815" s="1">
        <v>2.7210884353739999</v>
      </c>
      <c r="K815" s="1">
        <v>28.571428571428999</v>
      </c>
      <c r="L815" s="1">
        <v>4.7619047619049999</v>
      </c>
      <c r="M815" s="1">
        <v>2.040816326531</v>
      </c>
      <c r="N815" s="1">
        <v>1.360544217687</v>
      </c>
      <c r="O815" s="1">
        <v>60.544217687074998</v>
      </c>
      <c r="P815" s="8">
        <v>31.292517006802999</v>
      </c>
    </row>
    <row r="816" spans="3:16" x14ac:dyDescent="0.2">
      <c r="C816" s="70"/>
      <c r="D816" s="67"/>
      <c r="E816" s="4" t="s">
        <v>37</v>
      </c>
      <c r="F816" s="52" t="s">
        <v>625</v>
      </c>
      <c r="G816" s="7">
        <v>16</v>
      </c>
      <c r="H816" s="9">
        <v>18.75</v>
      </c>
      <c r="I816" s="1">
        <v>18.75</v>
      </c>
      <c r="J816" s="1">
        <v>6.25</v>
      </c>
      <c r="K816" s="1">
        <v>37.5</v>
      </c>
      <c r="L816" s="3" t="s">
        <v>61</v>
      </c>
      <c r="M816" s="3" t="s">
        <v>61</v>
      </c>
      <c r="N816" s="1">
        <v>18.75</v>
      </c>
      <c r="O816" s="1">
        <v>37.5</v>
      </c>
      <c r="P816" s="8">
        <v>43.75</v>
      </c>
    </row>
    <row r="817" spans="3:16" x14ac:dyDescent="0.2">
      <c r="C817" s="66" t="s">
        <v>38</v>
      </c>
      <c r="D817" s="66" t="s">
        <v>23</v>
      </c>
      <c r="E817" s="5" t="s">
        <v>39</v>
      </c>
      <c r="F817" s="51" t="s">
        <v>624</v>
      </c>
      <c r="G817" s="6">
        <v>458</v>
      </c>
      <c r="H817" s="13">
        <v>27.947598253275</v>
      </c>
      <c r="I817" s="2">
        <v>26.200873362445002</v>
      </c>
      <c r="J817" s="2">
        <v>2.8384279475979999</v>
      </c>
      <c r="K817" s="2">
        <v>37.117903930131</v>
      </c>
      <c r="L817" s="2">
        <v>2.183406113537</v>
      </c>
      <c r="M817" s="2">
        <v>2.183406113537</v>
      </c>
      <c r="N817" s="2">
        <v>1.5283842794760001</v>
      </c>
      <c r="O817" s="2">
        <v>54.148471615721</v>
      </c>
      <c r="P817" s="11">
        <v>39.956331877728999</v>
      </c>
    </row>
    <row r="818" spans="3:16" x14ac:dyDescent="0.2">
      <c r="C818" s="70"/>
      <c r="D818" s="67"/>
      <c r="E818" s="4" t="s">
        <v>40</v>
      </c>
      <c r="F818" s="52" t="s">
        <v>624</v>
      </c>
      <c r="G818" s="7">
        <v>973</v>
      </c>
      <c r="H818" s="9">
        <v>61.356628982528001</v>
      </c>
      <c r="I818" s="1">
        <v>20.863309352518002</v>
      </c>
      <c r="J818" s="1">
        <v>1.7471736896200001</v>
      </c>
      <c r="K818" s="1">
        <v>13.257965056526</v>
      </c>
      <c r="L818" s="3" t="s">
        <v>61</v>
      </c>
      <c r="M818" s="1">
        <v>1.336073997945</v>
      </c>
      <c r="N818" s="1">
        <v>1.438848920863</v>
      </c>
      <c r="O818" s="1">
        <v>82.219938335045995</v>
      </c>
      <c r="P818" s="8">
        <v>15.005138746146001</v>
      </c>
    </row>
    <row r="819" spans="3:16" x14ac:dyDescent="0.2">
      <c r="C819" s="70"/>
      <c r="D819" s="67"/>
      <c r="E819" s="4" t="s">
        <v>41</v>
      </c>
      <c r="F819" s="52" t="s">
        <v>624</v>
      </c>
      <c r="G819" s="7">
        <v>0</v>
      </c>
      <c r="H819" s="17" t="s">
        <v>61</v>
      </c>
      <c r="I819" s="3" t="s">
        <v>61</v>
      </c>
      <c r="J819" s="3" t="s">
        <v>61</v>
      </c>
      <c r="K819" s="3" t="s">
        <v>61</v>
      </c>
      <c r="L819" s="3" t="s">
        <v>61</v>
      </c>
      <c r="M819" s="3" t="s">
        <v>61</v>
      </c>
      <c r="N819" s="3" t="s">
        <v>61</v>
      </c>
      <c r="O819" s="3" t="s">
        <v>61</v>
      </c>
      <c r="P819" s="18" t="s">
        <v>61</v>
      </c>
    </row>
    <row r="820" spans="3:16" x14ac:dyDescent="0.2">
      <c r="C820" s="70"/>
      <c r="D820" s="67"/>
      <c r="E820" s="4" t="s">
        <v>42</v>
      </c>
      <c r="F820" s="52" t="s">
        <v>625</v>
      </c>
      <c r="G820" s="7">
        <v>34</v>
      </c>
      <c r="H820" s="9">
        <v>58.823529411765001</v>
      </c>
      <c r="I820" s="1">
        <v>20.588235294118</v>
      </c>
      <c r="J820" s="1">
        <v>2.9411764705880001</v>
      </c>
      <c r="K820" s="1">
        <v>17.647058823529001</v>
      </c>
      <c r="L820" s="3" t="s">
        <v>61</v>
      </c>
      <c r="M820" s="3" t="s">
        <v>61</v>
      </c>
      <c r="N820" s="3" t="s">
        <v>61</v>
      </c>
      <c r="O820" s="1">
        <v>79.411764705882007</v>
      </c>
      <c r="P820" s="8">
        <v>20.588235294118</v>
      </c>
    </row>
    <row r="821" spans="3:16" x14ac:dyDescent="0.2">
      <c r="C821" s="70"/>
      <c r="D821" s="67"/>
      <c r="E821" s="4" t="s">
        <v>43</v>
      </c>
      <c r="F821" s="52" t="s">
        <v>625</v>
      </c>
      <c r="G821" s="7">
        <v>10</v>
      </c>
      <c r="H821" s="9">
        <v>40</v>
      </c>
      <c r="I821" s="1">
        <v>10</v>
      </c>
      <c r="J821" s="1">
        <v>20</v>
      </c>
      <c r="K821" s="1">
        <v>10</v>
      </c>
      <c r="L821" s="3" t="s">
        <v>61</v>
      </c>
      <c r="M821" s="1">
        <v>10</v>
      </c>
      <c r="N821" s="1">
        <v>10</v>
      </c>
      <c r="O821" s="1">
        <v>50</v>
      </c>
      <c r="P821" s="8">
        <v>30</v>
      </c>
    </row>
    <row r="822" spans="3:16" x14ac:dyDescent="0.2">
      <c r="C822" s="70"/>
      <c r="D822" s="67"/>
      <c r="E822" s="4" t="s">
        <v>44</v>
      </c>
      <c r="F822" s="52" t="s">
        <v>625</v>
      </c>
      <c r="G822" s="7">
        <v>31</v>
      </c>
      <c r="H822" s="9">
        <v>41.935483870968</v>
      </c>
      <c r="I822" s="1">
        <v>3.2258064516129998</v>
      </c>
      <c r="J822" s="3" t="s">
        <v>61</v>
      </c>
      <c r="K822" s="1">
        <v>29.032258064516</v>
      </c>
      <c r="L822" s="1">
        <v>19.354838709677001</v>
      </c>
      <c r="M822" s="1">
        <v>3.2258064516129998</v>
      </c>
      <c r="N822" s="1">
        <v>3.2258064516129998</v>
      </c>
      <c r="O822" s="1">
        <v>45.161290322581003</v>
      </c>
      <c r="P822" s="8">
        <v>29.032258064516</v>
      </c>
    </row>
    <row r="823" spans="3:16" x14ac:dyDescent="0.2">
      <c r="C823" s="70"/>
      <c r="D823" s="67"/>
      <c r="E823" s="4" t="s">
        <v>37</v>
      </c>
      <c r="F823" s="52" t="s">
        <v>625</v>
      </c>
      <c r="G823" s="7">
        <v>22</v>
      </c>
      <c r="H823" s="9">
        <v>36.363636363635997</v>
      </c>
      <c r="I823" s="1">
        <v>13.636363636364001</v>
      </c>
      <c r="J823" s="1">
        <v>4.5454545454549997</v>
      </c>
      <c r="K823" s="1">
        <v>13.636363636364001</v>
      </c>
      <c r="L823" s="1">
        <v>9.0909090909089993</v>
      </c>
      <c r="M823" s="3" t="s">
        <v>61</v>
      </c>
      <c r="N823" s="1">
        <v>22.727272727273</v>
      </c>
      <c r="O823" s="1">
        <v>50</v>
      </c>
      <c r="P823" s="8">
        <v>18.181818181817999</v>
      </c>
    </row>
    <row r="824" spans="3:16" x14ac:dyDescent="0.2">
      <c r="C824" s="70"/>
      <c r="D824" s="66" t="s">
        <v>20</v>
      </c>
      <c r="E824" s="5" t="s">
        <v>39</v>
      </c>
      <c r="F824" s="51" t="s">
        <v>624</v>
      </c>
      <c r="G824" s="6">
        <v>175</v>
      </c>
      <c r="H824" s="13">
        <v>36.571428571429003</v>
      </c>
      <c r="I824" s="2">
        <v>21.142857142857</v>
      </c>
      <c r="J824" s="2">
        <v>3.4285714285709998</v>
      </c>
      <c r="K824" s="2">
        <v>29.714285714286</v>
      </c>
      <c r="L824" s="2">
        <v>2.8571428571430002</v>
      </c>
      <c r="M824" s="2">
        <v>4.5714285714290002</v>
      </c>
      <c r="N824" s="2">
        <v>1.714285714286</v>
      </c>
      <c r="O824" s="2">
        <v>57.714285714286</v>
      </c>
      <c r="P824" s="11">
        <v>33.142857142856997</v>
      </c>
    </row>
    <row r="825" spans="3:16" x14ac:dyDescent="0.2">
      <c r="C825" s="70"/>
      <c r="D825" s="67"/>
      <c r="E825" s="4" t="s">
        <v>40</v>
      </c>
      <c r="F825" s="52" t="s">
        <v>624</v>
      </c>
      <c r="G825" s="7">
        <v>538</v>
      </c>
      <c r="H825" s="9">
        <v>60.037174721189999</v>
      </c>
      <c r="I825" s="1">
        <v>22.304832713755001</v>
      </c>
      <c r="J825" s="1">
        <v>1.85873605948</v>
      </c>
      <c r="K825" s="1">
        <v>13.940520446097</v>
      </c>
      <c r="L825" s="3" t="s">
        <v>61</v>
      </c>
      <c r="M825" s="1">
        <v>0.55762081784399997</v>
      </c>
      <c r="N825" s="1">
        <v>1.3011152416359999</v>
      </c>
      <c r="O825" s="1">
        <v>82.342007434943994</v>
      </c>
      <c r="P825" s="8">
        <v>15.799256505576</v>
      </c>
    </row>
    <row r="826" spans="3:16" x14ac:dyDescent="0.2">
      <c r="C826" s="70"/>
      <c r="D826" s="67"/>
      <c r="E826" s="4" t="s">
        <v>41</v>
      </c>
      <c r="F826" s="52" t="s">
        <v>624</v>
      </c>
      <c r="G826" s="7">
        <v>0</v>
      </c>
      <c r="H826" s="17" t="s">
        <v>61</v>
      </c>
      <c r="I826" s="3" t="s">
        <v>61</v>
      </c>
      <c r="J826" s="3" t="s">
        <v>61</v>
      </c>
      <c r="K826" s="3" t="s">
        <v>61</v>
      </c>
      <c r="L826" s="3" t="s">
        <v>61</v>
      </c>
      <c r="M826" s="3" t="s">
        <v>61</v>
      </c>
      <c r="N826" s="3" t="s">
        <v>61</v>
      </c>
      <c r="O826" s="3" t="s">
        <v>61</v>
      </c>
      <c r="P826" s="18" t="s">
        <v>61</v>
      </c>
    </row>
    <row r="827" spans="3:16" x14ac:dyDescent="0.2">
      <c r="C827" s="70"/>
      <c r="D827" s="67"/>
      <c r="E827" s="4" t="s">
        <v>42</v>
      </c>
      <c r="F827" s="52" t="s">
        <v>625</v>
      </c>
      <c r="G827" s="7">
        <v>20</v>
      </c>
      <c r="H827" s="9">
        <v>65</v>
      </c>
      <c r="I827" s="1">
        <v>10</v>
      </c>
      <c r="J827" s="1">
        <v>5</v>
      </c>
      <c r="K827" s="1">
        <v>20</v>
      </c>
      <c r="L827" s="3" t="s">
        <v>61</v>
      </c>
      <c r="M827" s="3" t="s">
        <v>61</v>
      </c>
      <c r="N827" s="3" t="s">
        <v>61</v>
      </c>
      <c r="O827" s="1">
        <v>75</v>
      </c>
      <c r="P827" s="8">
        <v>25</v>
      </c>
    </row>
    <row r="828" spans="3:16" x14ac:dyDescent="0.2">
      <c r="C828" s="70"/>
      <c r="D828" s="67"/>
      <c r="E828" s="4" t="s">
        <v>43</v>
      </c>
      <c r="F828" s="52" t="s">
        <v>625</v>
      </c>
      <c r="G828" s="7">
        <v>5</v>
      </c>
      <c r="H828" s="9">
        <v>20</v>
      </c>
      <c r="I828" s="1">
        <v>20</v>
      </c>
      <c r="J828" s="1">
        <v>20</v>
      </c>
      <c r="K828" s="1">
        <v>20</v>
      </c>
      <c r="L828" s="3" t="s">
        <v>61</v>
      </c>
      <c r="M828" s="3" t="s">
        <v>61</v>
      </c>
      <c r="N828" s="1">
        <v>20</v>
      </c>
      <c r="O828" s="1">
        <v>40</v>
      </c>
      <c r="P828" s="8">
        <v>40</v>
      </c>
    </row>
    <row r="829" spans="3:16" x14ac:dyDescent="0.2">
      <c r="C829" s="70"/>
      <c r="D829" s="67"/>
      <c r="E829" s="4" t="s">
        <v>44</v>
      </c>
      <c r="F829" s="52" t="s">
        <v>625</v>
      </c>
      <c r="G829" s="7">
        <v>14</v>
      </c>
      <c r="H829" s="9">
        <v>57.142857142856997</v>
      </c>
      <c r="I829" s="3" t="s">
        <v>61</v>
      </c>
      <c r="J829" s="3" t="s">
        <v>61</v>
      </c>
      <c r="K829" s="1">
        <v>28.571428571428999</v>
      </c>
      <c r="L829" s="1">
        <v>7.1428571428570002</v>
      </c>
      <c r="M829" s="3" t="s">
        <v>61</v>
      </c>
      <c r="N829" s="1">
        <v>7.1428571428570002</v>
      </c>
      <c r="O829" s="1">
        <v>57.142857142856997</v>
      </c>
      <c r="P829" s="8">
        <v>28.571428571428999</v>
      </c>
    </row>
    <row r="830" spans="3:16" x14ac:dyDescent="0.2">
      <c r="C830" s="70"/>
      <c r="D830" s="67"/>
      <c r="E830" s="4" t="s">
        <v>37</v>
      </c>
      <c r="F830" s="52" t="s">
        <v>625</v>
      </c>
      <c r="G830" s="7">
        <v>11</v>
      </c>
      <c r="H830" s="9">
        <v>45.454545454544999</v>
      </c>
      <c r="I830" s="1">
        <v>9.0909090909089993</v>
      </c>
      <c r="J830" s="3" t="s">
        <v>61</v>
      </c>
      <c r="K830" s="3" t="s">
        <v>61</v>
      </c>
      <c r="L830" s="1">
        <v>9.0909090909089993</v>
      </c>
      <c r="M830" s="3" t="s">
        <v>61</v>
      </c>
      <c r="N830" s="1">
        <v>36.363636363635997</v>
      </c>
      <c r="O830" s="1">
        <v>54.545454545455001</v>
      </c>
      <c r="P830" s="18" t="s">
        <v>61</v>
      </c>
    </row>
    <row r="831" spans="3:16" x14ac:dyDescent="0.2">
      <c r="C831" s="70"/>
      <c r="D831" s="66" t="s">
        <v>21</v>
      </c>
      <c r="E831" s="5" t="s">
        <v>39</v>
      </c>
      <c r="F831" s="51" t="s">
        <v>624</v>
      </c>
      <c r="G831" s="6">
        <v>283</v>
      </c>
      <c r="H831" s="13">
        <v>22.614840989398999</v>
      </c>
      <c r="I831" s="2">
        <v>29.328621908127001</v>
      </c>
      <c r="J831" s="2">
        <v>2.473498233216</v>
      </c>
      <c r="K831" s="2">
        <v>41.696113074205002</v>
      </c>
      <c r="L831" s="2">
        <v>1.766784452297</v>
      </c>
      <c r="M831" s="2">
        <v>0.70671378091899995</v>
      </c>
      <c r="N831" s="2">
        <v>1.413427561837</v>
      </c>
      <c r="O831" s="2">
        <v>51.943462897526999</v>
      </c>
      <c r="P831" s="11">
        <v>44.169611307419999</v>
      </c>
    </row>
    <row r="832" spans="3:16" x14ac:dyDescent="0.2">
      <c r="C832" s="70"/>
      <c r="D832" s="67"/>
      <c r="E832" s="4" t="s">
        <v>40</v>
      </c>
      <c r="F832" s="52" t="s">
        <v>624</v>
      </c>
      <c r="G832" s="7">
        <v>435</v>
      </c>
      <c r="H832" s="9">
        <v>62.988505747125998</v>
      </c>
      <c r="I832" s="1">
        <v>19.080459770114999</v>
      </c>
      <c r="J832" s="1">
        <v>1.609195402299</v>
      </c>
      <c r="K832" s="1">
        <v>12.413793103448</v>
      </c>
      <c r="L832" s="3" t="s">
        <v>61</v>
      </c>
      <c r="M832" s="1">
        <v>2.2988505747130001</v>
      </c>
      <c r="N832" s="1">
        <v>1.609195402299</v>
      </c>
      <c r="O832" s="1">
        <v>82.068965517240997</v>
      </c>
      <c r="P832" s="8">
        <v>14.022988505747</v>
      </c>
    </row>
    <row r="833" spans="3:16" x14ac:dyDescent="0.2">
      <c r="C833" s="70"/>
      <c r="D833" s="67"/>
      <c r="E833" s="4" t="s">
        <v>41</v>
      </c>
      <c r="F833" s="52" t="s">
        <v>624</v>
      </c>
      <c r="G833" s="7">
        <v>0</v>
      </c>
      <c r="H833" s="17" t="s">
        <v>61</v>
      </c>
      <c r="I833" s="3" t="s">
        <v>61</v>
      </c>
      <c r="J833" s="3" t="s">
        <v>61</v>
      </c>
      <c r="K833" s="3" t="s">
        <v>61</v>
      </c>
      <c r="L833" s="3" t="s">
        <v>61</v>
      </c>
      <c r="M833" s="3" t="s">
        <v>61</v>
      </c>
      <c r="N833" s="3" t="s">
        <v>61</v>
      </c>
      <c r="O833" s="3" t="s">
        <v>61</v>
      </c>
      <c r="P833" s="18" t="s">
        <v>61</v>
      </c>
    </row>
    <row r="834" spans="3:16" x14ac:dyDescent="0.2">
      <c r="C834" s="70"/>
      <c r="D834" s="67"/>
      <c r="E834" s="4" t="s">
        <v>42</v>
      </c>
      <c r="F834" s="52" t="s">
        <v>625</v>
      </c>
      <c r="G834" s="7">
        <v>14</v>
      </c>
      <c r="H834" s="9">
        <v>50</v>
      </c>
      <c r="I834" s="1">
        <v>35.714285714286</v>
      </c>
      <c r="J834" s="3" t="s">
        <v>61</v>
      </c>
      <c r="K834" s="1">
        <v>14.285714285714</v>
      </c>
      <c r="L834" s="3" t="s">
        <v>61</v>
      </c>
      <c r="M834" s="3" t="s">
        <v>61</v>
      </c>
      <c r="N834" s="3" t="s">
        <v>61</v>
      </c>
      <c r="O834" s="1">
        <v>85.714285714286007</v>
      </c>
      <c r="P834" s="8">
        <v>14.285714285714</v>
      </c>
    </row>
    <row r="835" spans="3:16" x14ac:dyDescent="0.2">
      <c r="C835" s="70"/>
      <c r="D835" s="67"/>
      <c r="E835" s="4" t="s">
        <v>43</v>
      </c>
      <c r="F835" s="52" t="s">
        <v>625</v>
      </c>
      <c r="G835" s="7">
        <v>5</v>
      </c>
      <c r="H835" s="9">
        <v>60</v>
      </c>
      <c r="I835" s="3" t="s">
        <v>61</v>
      </c>
      <c r="J835" s="1">
        <v>20</v>
      </c>
      <c r="K835" s="3" t="s">
        <v>61</v>
      </c>
      <c r="L835" s="3" t="s">
        <v>61</v>
      </c>
      <c r="M835" s="1">
        <v>20</v>
      </c>
      <c r="N835" s="3" t="s">
        <v>61</v>
      </c>
      <c r="O835" s="1">
        <v>60</v>
      </c>
      <c r="P835" s="8">
        <v>20</v>
      </c>
    </row>
    <row r="836" spans="3:16" x14ac:dyDescent="0.2">
      <c r="C836" s="70"/>
      <c r="D836" s="67"/>
      <c r="E836" s="4" t="s">
        <v>44</v>
      </c>
      <c r="F836" s="52" t="s">
        <v>625</v>
      </c>
      <c r="G836" s="7">
        <v>17</v>
      </c>
      <c r="H836" s="9">
        <v>29.411764705882</v>
      </c>
      <c r="I836" s="1">
        <v>5.8823529411760003</v>
      </c>
      <c r="J836" s="3" t="s">
        <v>61</v>
      </c>
      <c r="K836" s="1">
        <v>29.411764705882</v>
      </c>
      <c r="L836" s="1">
        <v>29.411764705882</v>
      </c>
      <c r="M836" s="1">
        <v>5.8823529411760003</v>
      </c>
      <c r="N836" s="3" t="s">
        <v>61</v>
      </c>
      <c r="O836" s="1">
        <v>35.294117647058997</v>
      </c>
      <c r="P836" s="8">
        <v>29.411764705882</v>
      </c>
    </row>
    <row r="837" spans="3:16" x14ac:dyDescent="0.2">
      <c r="C837" s="70"/>
      <c r="D837" s="67"/>
      <c r="E837" s="4" t="s">
        <v>37</v>
      </c>
      <c r="F837" s="52" t="s">
        <v>625</v>
      </c>
      <c r="G837" s="7">
        <v>11</v>
      </c>
      <c r="H837" s="9">
        <v>27.272727272727</v>
      </c>
      <c r="I837" s="1">
        <v>18.181818181817999</v>
      </c>
      <c r="J837" s="1">
        <v>9.0909090909089993</v>
      </c>
      <c r="K837" s="1">
        <v>27.272727272727</v>
      </c>
      <c r="L837" s="1">
        <v>9.0909090909089993</v>
      </c>
      <c r="M837" s="3" t="s">
        <v>61</v>
      </c>
      <c r="N837" s="1">
        <v>9.0909090909089993</v>
      </c>
      <c r="O837" s="1">
        <v>45.454545454544999</v>
      </c>
      <c r="P837" s="8">
        <v>36.363636363635997</v>
      </c>
    </row>
    <row r="838" spans="3:16" x14ac:dyDescent="0.2">
      <c r="C838" s="66" t="s">
        <v>45</v>
      </c>
      <c r="D838" s="64" t="s">
        <v>19</v>
      </c>
      <c r="E838" s="5" t="s">
        <v>46</v>
      </c>
      <c r="F838" s="51" t="s">
        <v>624</v>
      </c>
      <c r="G838" s="6">
        <v>770</v>
      </c>
      <c r="H838" s="13">
        <v>100</v>
      </c>
      <c r="I838" s="14" t="s">
        <v>61</v>
      </c>
      <c r="J838" s="14" t="s">
        <v>61</v>
      </c>
      <c r="K838" s="14" t="s">
        <v>61</v>
      </c>
      <c r="L838" s="14" t="s">
        <v>61</v>
      </c>
      <c r="M838" s="14" t="s">
        <v>61</v>
      </c>
      <c r="N838" s="14" t="s">
        <v>61</v>
      </c>
      <c r="O838" s="2">
        <v>100</v>
      </c>
      <c r="P838" s="37" t="s">
        <v>61</v>
      </c>
    </row>
    <row r="839" spans="3:16" ht="26" x14ac:dyDescent="0.2">
      <c r="C839" s="70"/>
      <c r="D839" s="65"/>
      <c r="E839" s="4" t="s">
        <v>47</v>
      </c>
      <c r="F839" s="52" t="s">
        <v>624</v>
      </c>
      <c r="G839" s="7">
        <v>335</v>
      </c>
      <c r="H839" s="17" t="s">
        <v>61</v>
      </c>
      <c r="I839" s="1">
        <v>100</v>
      </c>
      <c r="J839" s="3" t="s">
        <v>61</v>
      </c>
      <c r="K839" s="3" t="s">
        <v>61</v>
      </c>
      <c r="L839" s="3" t="s">
        <v>61</v>
      </c>
      <c r="M839" s="3" t="s">
        <v>61</v>
      </c>
      <c r="N839" s="3" t="s">
        <v>61</v>
      </c>
      <c r="O839" s="1">
        <v>100</v>
      </c>
      <c r="P839" s="18" t="s">
        <v>61</v>
      </c>
    </row>
    <row r="840" spans="3:16" x14ac:dyDescent="0.2">
      <c r="C840" s="70"/>
      <c r="D840" s="65"/>
      <c r="E840" s="4" t="s">
        <v>48</v>
      </c>
      <c r="F840" s="52" t="s">
        <v>625</v>
      </c>
      <c r="G840" s="7">
        <v>34</v>
      </c>
      <c r="H840" s="17" t="s">
        <v>61</v>
      </c>
      <c r="I840" s="3" t="s">
        <v>61</v>
      </c>
      <c r="J840" s="1">
        <v>100</v>
      </c>
      <c r="K840" s="3" t="s">
        <v>61</v>
      </c>
      <c r="L840" s="3" t="s">
        <v>61</v>
      </c>
      <c r="M840" s="3" t="s">
        <v>61</v>
      </c>
      <c r="N840" s="3" t="s">
        <v>61</v>
      </c>
      <c r="O840" s="3" t="s">
        <v>61</v>
      </c>
      <c r="P840" s="8">
        <v>100</v>
      </c>
    </row>
    <row r="841" spans="3:16" ht="39" x14ac:dyDescent="0.2">
      <c r="C841" s="70"/>
      <c r="D841" s="65"/>
      <c r="E841" s="4" t="s">
        <v>49</v>
      </c>
      <c r="F841" s="52" t="s">
        <v>624</v>
      </c>
      <c r="G841" s="7">
        <v>318</v>
      </c>
      <c r="H841" s="17" t="s">
        <v>61</v>
      </c>
      <c r="I841" s="3" t="s">
        <v>61</v>
      </c>
      <c r="J841" s="3" t="s">
        <v>61</v>
      </c>
      <c r="K841" s="1">
        <v>100</v>
      </c>
      <c r="L841" s="3" t="s">
        <v>61</v>
      </c>
      <c r="M841" s="3" t="s">
        <v>61</v>
      </c>
      <c r="N841" s="3" t="s">
        <v>61</v>
      </c>
      <c r="O841" s="3" t="s">
        <v>61</v>
      </c>
      <c r="P841" s="8">
        <v>100</v>
      </c>
    </row>
    <row r="842" spans="3:16" x14ac:dyDescent="0.2">
      <c r="C842" s="70"/>
      <c r="D842" s="65"/>
      <c r="E842" s="4" t="s">
        <v>50</v>
      </c>
      <c r="F842" s="52" t="s">
        <v>625</v>
      </c>
      <c r="G842" s="7">
        <v>18</v>
      </c>
      <c r="H842" s="17" t="s">
        <v>61</v>
      </c>
      <c r="I842" s="3" t="s">
        <v>61</v>
      </c>
      <c r="J842" s="3" t="s">
        <v>61</v>
      </c>
      <c r="K842" s="3" t="s">
        <v>61</v>
      </c>
      <c r="L842" s="1">
        <v>100</v>
      </c>
      <c r="M842" s="3" t="s">
        <v>61</v>
      </c>
      <c r="N842" s="3" t="s">
        <v>61</v>
      </c>
      <c r="O842" s="3" t="s">
        <v>61</v>
      </c>
      <c r="P842" s="18" t="s">
        <v>61</v>
      </c>
    </row>
    <row r="843" spans="3:16" x14ac:dyDescent="0.2">
      <c r="C843" s="70"/>
      <c r="D843" s="65"/>
      <c r="E843" s="4" t="s">
        <v>44</v>
      </c>
      <c r="F843" s="52" t="s">
        <v>625</v>
      </c>
      <c r="G843" s="7">
        <v>25</v>
      </c>
      <c r="H843" s="17" t="s">
        <v>61</v>
      </c>
      <c r="I843" s="3" t="s">
        <v>61</v>
      </c>
      <c r="J843" s="3" t="s">
        <v>61</v>
      </c>
      <c r="K843" s="3" t="s">
        <v>61</v>
      </c>
      <c r="L843" s="3" t="s">
        <v>61</v>
      </c>
      <c r="M843" s="1">
        <v>100</v>
      </c>
      <c r="N843" s="3" t="s">
        <v>61</v>
      </c>
      <c r="O843" s="3" t="s">
        <v>61</v>
      </c>
      <c r="P843" s="18" t="s">
        <v>61</v>
      </c>
    </row>
    <row r="844" spans="3:16" x14ac:dyDescent="0.2">
      <c r="C844" s="70"/>
      <c r="D844" s="65"/>
      <c r="E844" s="4" t="s">
        <v>37</v>
      </c>
      <c r="F844" s="52" t="s">
        <v>625</v>
      </c>
      <c r="G844" s="7">
        <v>28</v>
      </c>
      <c r="H844" s="17" t="s">
        <v>61</v>
      </c>
      <c r="I844" s="3" t="s">
        <v>61</v>
      </c>
      <c r="J844" s="3" t="s">
        <v>61</v>
      </c>
      <c r="K844" s="3" t="s">
        <v>61</v>
      </c>
      <c r="L844" s="3" t="s">
        <v>61</v>
      </c>
      <c r="M844" s="3" t="s">
        <v>61</v>
      </c>
      <c r="N844" s="1">
        <v>100</v>
      </c>
      <c r="O844" s="3" t="s">
        <v>61</v>
      </c>
      <c r="P844" s="18" t="s">
        <v>61</v>
      </c>
    </row>
    <row r="845" spans="3:16" x14ac:dyDescent="0.2">
      <c r="C845" s="70"/>
      <c r="D845" s="65"/>
      <c r="E845" s="4" t="s">
        <v>51</v>
      </c>
      <c r="F845" s="52" t="s">
        <v>624</v>
      </c>
      <c r="G845" s="7">
        <v>1105</v>
      </c>
      <c r="H845" s="9">
        <v>69.683257918552002</v>
      </c>
      <c r="I845" s="1">
        <v>30.316742081448002</v>
      </c>
      <c r="J845" s="3" t="s">
        <v>61</v>
      </c>
      <c r="K845" s="3" t="s">
        <v>61</v>
      </c>
      <c r="L845" s="3" t="s">
        <v>61</v>
      </c>
      <c r="M845" s="3" t="s">
        <v>61</v>
      </c>
      <c r="N845" s="3" t="s">
        <v>61</v>
      </c>
      <c r="O845" s="1">
        <v>100</v>
      </c>
      <c r="P845" s="18" t="s">
        <v>61</v>
      </c>
    </row>
    <row r="846" spans="3:16" x14ac:dyDescent="0.2">
      <c r="C846" s="70"/>
      <c r="D846" s="65"/>
      <c r="E846" s="4" t="s">
        <v>52</v>
      </c>
      <c r="F846" s="52" t="s">
        <v>624</v>
      </c>
      <c r="G846" s="7">
        <v>352</v>
      </c>
      <c r="H846" s="17" t="s">
        <v>61</v>
      </c>
      <c r="I846" s="3" t="s">
        <v>61</v>
      </c>
      <c r="J846" s="1">
        <v>9.6590909090910007</v>
      </c>
      <c r="K846" s="1">
        <v>90.340909090908994</v>
      </c>
      <c r="L846" s="3" t="s">
        <v>61</v>
      </c>
      <c r="M846" s="3" t="s">
        <v>61</v>
      </c>
      <c r="N846" s="3" t="s">
        <v>61</v>
      </c>
      <c r="O846" s="3" t="s">
        <v>61</v>
      </c>
      <c r="P846" s="8">
        <v>100</v>
      </c>
    </row>
    <row r="847" spans="3:16" x14ac:dyDescent="0.2">
      <c r="C847" s="66" t="s">
        <v>53</v>
      </c>
      <c r="D847" s="64" t="s">
        <v>19</v>
      </c>
      <c r="E847" s="5" t="s">
        <v>54</v>
      </c>
      <c r="F847" s="51" t="s">
        <v>624</v>
      </c>
      <c r="G847" s="6">
        <v>513</v>
      </c>
      <c r="H847" s="13">
        <v>35.867446393762002</v>
      </c>
      <c r="I847" s="2">
        <v>33.333333333333002</v>
      </c>
      <c r="J847" s="2">
        <v>0.97465886939599999</v>
      </c>
      <c r="K847" s="2">
        <v>26.315789473683999</v>
      </c>
      <c r="L847" s="2">
        <v>0.77972709551700004</v>
      </c>
      <c r="M847" s="2">
        <v>0.77972709551700004</v>
      </c>
      <c r="N847" s="2">
        <v>1.9493177387909999</v>
      </c>
      <c r="O847" s="2">
        <v>69.200779727096005</v>
      </c>
      <c r="P847" s="11">
        <v>27.290448343080001</v>
      </c>
    </row>
    <row r="848" spans="3:16" x14ac:dyDescent="0.2">
      <c r="C848" s="70"/>
      <c r="D848" s="65"/>
      <c r="E848" s="4" t="s">
        <v>55</v>
      </c>
      <c r="F848" s="52" t="s">
        <v>624</v>
      </c>
      <c r="G848" s="7">
        <v>639</v>
      </c>
      <c r="H848" s="9">
        <v>53.834115805947</v>
      </c>
      <c r="I848" s="1">
        <v>21.12676056338</v>
      </c>
      <c r="J848" s="1">
        <v>1.7214397496089999</v>
      </c>
      <c r="K848" s="1">
        <v>18.622848200313001</v>
      </c>
      <c r="L848" s="1">
        <v>1.8779342723000001</v>
      </c>
      <c r="M848" s="1">
        <v>1.4084507042250001</v>
      </c>
      <c r="N848" s="1">
        <v>1.4084507042250001</v>
      </c>
      <c r="O848" s="1">
        <v>74.960876369326996</v>
      </c>
      <c r="P848" s="8">
        <v>20.344287949921998</v>
      </c>
    </row>
    <row r="849" spans="2:22" x14ac:dyDescent="0.2">
      <c r="C849" s="70"/>
      <c r="D849" s="65"/>
      <c r="E849" s="4" t="s">
        <v>56</v>
      </c>
      <c r="F849" s="52" t="s">
        <v>624</v>
      </c>
      <c r="G849" s="7">
        <v>376</v>
      </c>
      <c r="H849" s="9">
        <v>64.361702127659996</v>
      </c>
      <c r="I849" s="1">
        <v>7.712765957447</v>
      </c>
      <c r="J849" s="1">
        <v>4.787234042553</v>
      </c>
      <c r="K849" s="1">
        <v>17.021276595745</v>
      </c>
      <c r="L849" s="1">
        <v>0.53191489361699995</v>
      </c>
      <c r="M849" s="1">
        <v>3.1914893617020001</v>
      </c>
      <c r="N849" s="1">
        <v>2.393617021277</v>
      </c>
      <c r="O849" s="1">
        <v>72.074468085106005</v>
      </c>
      <c r="P849" s="8">
        <v>21.808510638297999</v>
      </c>
    </row>
    <row r="850" spans="2:22" x14ac:dyDescent="0.2">
      <c r="C850" s="66" t="s">
        <v>57</v>
      </c>
      <c r="D850" s="64" t="s">
        <v>19</v>
      </c>
      <c r="E850" s="5" t="s">
        <v>58</v>
      </c>
      <c r="F850" s="51" t="s">
        <v>624</v>
      </c>
      <c r="G850" s="6">
        <v>537</v>
      </c>
      <c r="H850" s="13">
        <v>40.968342644320003</v>
      </c>
      <c r="I850" s="2">
        <v>31.098696461825</v>
      </c>
      <c r="J850" s="2">
        <v>1.8621973929240001</v>
      </c>
      <c r="K850" s="2">
        <v>22.905027932961001</v>
      </c>
      <c r="L850" s="2">
        <v>0.93109869646200005</v>
      </c>
      <c r="M850" s="2">
        <v>0.74487895716899999</v>
      </c>
      <c r="N850" s="2">
        <v>1.4897579143390001</v>
      </c>
      <c r="O850" s="2">
        <v>72.067039106145003</v>
      </c>
      <c r="P850" s="11">
        <v>24.767225325885001</v>
      </c>
    </row>
    <row r="851" spans="2:22" x14ac:dyDescent="0.2">
      <c r="C851" s="67"/>
      <c r="D851" s="65"/>
      <c r="E851" s="4" t="s">
        <v>59</v>
      </c>
      <c r="F851" s="52" t="s">
        <v>624</v>
      </c>
      <c r="G851" s="7">
        <v>682</v>
      </c>
      <c r="H851" s="9">
        <v>54.838709677418997</v>
      </c>
      <c r="I851" s="1">
        <v>17.888563049853001</v>
      </c>
      <c r="J851" s="1">
        <v>2.199413489736</v>
      </c>
      <c r="K851" s="1">
        <v>19.061583577713002</v>
      </c>
      <c r="L851" s="1">
        <v>1.6129032258060001</v>
      </c>
      <c r="M851" s="1">
        <v>2.199413489736</v>
      </c>
      <c r="N851" s="1">
        <v>2.199413489736</v>
      </c>
      <c r="O851" s="1">
        <v>72.727272727273004</v>
      </c>
      <c r="P851" s="8">
        <v>21.260997067449001</v>
      </c>
    </row>
    <row r="852" spans="2:22" x14ac:dyDescent="0.2">
      <c r="C852" s="71"/>
      <c r="D852" s="68"/>
      <c r="E852" s="19" t="s">
        <v>60</v>
      </c>
      <c r="F852" s="53" t="s">
        <v>624</v>
      </c>
      <c r="G852" s="21">
        <v>309</v>
      </c>
      <c r="H852" s="36">
        <v>56.957928802589002</v>
      </c>
      <c r="I852" s="16">
        <v>14.886731391586</v>
      </c>
      <c r="J852" s="16">
        <v>2.9126213592229999</v>
      </c>
      <c r="K852" s="16">
        <v>21.035598705502</v>
      </c>
      <c r="L852" s="16">
        <v>0.64724919093900002</v>
      </c>
      <c r="M852" s="16">
        <v>1.9417475728160001</v>
      </c>
      <c r="N852" s="16">
        <v>1.618122977346</v>
      </c>
      <c r="O852" s="16">
        <v>71.844660194175006</v>
      </c>
      <c r="P852" s="34">
        <v>23.948220064725</v>
      </c>
    </row>
    <row r="853" spans="2:22" x14ac:dyDescent="0.2">
      <c r="C853" s="44" t="s">
        <v>626</v>
      </c>
    </row>
    <row r="854" spans="2:22" x14ac:dyDescent="0.2">
      <c r="B854" s="22" t="str">
        <f xml:space="preserve"> HYPERLINK("#'目次'!B17", "[11]")</f>
        <v>[11]</v>
      </c>
      <c r="C854" s="58" t="s">
        <v>128</v>
      </c>
      <c r="D854" s="59"/>
      <c r="E854" s="59"/>
      <c r="F854" s="59"/>
      <c r="G854" s="59"/>
      <c r="H854" s="59"/>
      <c r="I854" s="59"/>
      <c r="J854" s="59"/>
      <c r="K854" s="59"/>
      <c r="L854" s="59"/>
      <c r="M854" s="59"/>
      <c r="N854" s="59"/>
      <c r="O854" s="59"/>
      <c r="P854" s="59"/>
      <c r="Q854" s="59"/>
      <c r="R854" s="59"/>
      <c r="S854" s="59"/>
      <c r="T854" s="59"/>
      <c r="U854" s="59"/>
      <c r="V854" s="59"/>
    </row>
    <row r="857" spans="2:22" x14ac:dyDescent="0.2">
      <c r="C857" s="58" t="s">
        <v>13</v>
      </c>
      <c r="D857" s="59"/>
      <c r="E857" s="59"/>
      <c r="F857" s="59"/>
      <c r="G857" s="59"/>
      <c r="H857" s="59"/>
      <c r="I857" s="59"/>
      <c r="J857" s="59"/>
      <c r="K857" s="59"/>
      <c r="L857" s="59"/>
      <c r="M857" s="59"/>
      <c r="N857" s="59"/>
      <c r="O857" s="59"/>
      <c r="P857" s="59"/>
      <c r="Q857" s="59"/>
      <c r="R857" s="59"/>
      <c r="S857" s="59"/>
      <c r="T857" s="59"/>
      <c r="U857" s="59"/>
      <c r="V857" s="59"/>
    </row>
    <row r="858" spans="2:22" ht="78" x14ac:dyDescent="0.2">
      <c r="C858" s="60"/>
      <c r="D858" s="61"/>
      <c r="E858" s="61"/>
      <c r="F858" s="61"/>
      <c r="G858" s="20" t="s">
        <v>14</v>
      </c>
      <c r="H858" s="25" t="s">
        <v>129</v>
      </c>
      <c r="I858" s="10" t="s">
        <v>130</v>
      </c>
      <c r="J858" s="10" t="s">
        <v>131</v>
      </c>
      <c r="K858" s="10" t="s">
        <v>132</v>
      </c>
      <c r="L858" s="10" t="s">
        <v>133</v>
      </c>
      <c r="M858" s="10" t="s">
        <v>134</v>
      </c>
      <c r="N858" s="10" t="s">
        <v>44</v>
      </c>
      <c r="O858" s="10" t="s">
        <v>135</v>
      </c>
      <c r="P858" s="10" t="s">
        <v>37</v>
      </c>
      <c r="Q858" s="10" t="s">
        <v>136</v>
      </c>
      <c r="R858" s="26" t="s">
        <v>137</v>
      </c>
    </row>
    <row r="859" spans="2:22" x14ac:dyDescent="0.2">
      <c r="C859" s="62"/>
      <c r="D859" s="63"/>
      <c r="E859" s="63"/>
      <c r="F859" s="63"/>
      <c r="G859" s="23"/>
      <c r="H859" s="31"/>
      <c r="I859" s="12"/>
      <c r="J859" s="12"/>
      <c r="K859" s="12"/>
      <c r="L859" s="12"/>
      <c r="M859" s="12"/>
      <c r="N859" s="12"/>
      <c r="O859" s="12"/>
      <c r="P859" s="12"/>
      <c r="Q859" s="12"/>
      <c r="R859" s="28"/>
    </row>
    <row r="860" spans="2:22" x14ac:dyDescent="0.2">
      <c r="C860" s="24"/>
      <c r="D860" s="30"/>
      <c r="E860" s="29" t="s">
        <v>14</v>
      </c>
      <c r="F860" s="50" t="s">
        <v>624</v>
      </c>
      <c r="G860" s="27">
        <v>1528</v>
      </c>
      <c r="H860" s="15">
        <v>79.123036649214995</v>
      </c>
      <c r="I860" s="15">
        <v>1.701570680628</v>
      </c>
      <c r="J860" s="15">
        <v>17.146596858639001</v>
      </c>
      <c r="K860" s="15">
        <v>37.238219895287997</v>
      </c>
      <c r="L860" s="15">
        <v>16.623036649214999</v>
      </c>
      <c r="M860" s="15">
        <v>4.6465968586389996</v>
      </c>
      <c r="N860" s="15">
        <v>5.1047120418849996</v>
      </c>
      <c r="O860" s="15">
        <v>8.3115183246070004</v>
      </c>
      <c r="P860" s="15">
        <v>1.767015706806</v>
      </c>
      <c r="Q860" s="15">
        <v>89.921465968586006</v>
      </c>
      <c r="R860" s="33">
        <v>171.66230366492101</v>
      </c>
    </row>
    <row r="861" spans="2:22" x14ac:dyDescent="0.2">
      <c r="C861" s="69" t="s">
        <v>18</v>
      </c>
      <c r="D861" s="64" t="s">
        <v>19</v>
      </c>
      <c r="E861" s="5" t="s">
        <v>20</v>
      </c>
      <c r="F861" s="51" t="s">
        <v>624</v>
      </c>
      <c r="G861" s="6">
        <v>763</v>
      </c>
      <c r="H861" s="13">
        <v>81.389252948885996</v>
      </c>
      <c r="I861" s="2">
        <v>1.70380078637</v>
      </c>
      <c r="J861" s="2">
        <v>19.134993446919999</v>
      </c>
      <c r="K861" s="2">
        <v>40.498034076015998</v>
      </c>
      <c r="L861" s="2">
        <v>15.596330275229001</v>
      </c>
      <c r="M861" s="2">
        <v>3.9318479685450001</v>
      </c>
      <c r="N861" s="2">
        <v>5.373525557012</v>
      </c>
      <c r="O861" s="2">
        <v>7.4705111402359998</v>
      </c>
      <c r="P861" s="2">
        <v>1.0484927916119999</v>
      </c>
      <c r="Q861" s="2">
        <v>91.480996068151995</v>
      </c>
      <c r="R861" s="11">
        <v>176.146788990826</v>
      </c>
    </row>
    <row r="862" spans="2:22" x14ac:dyDescent="0.2">
      <c r="C862" s="70"/>
      <c r="D862" s="65"/>
      <c r="E862" s="4" t="s">
        <v>21</v>
      </c>
      <c r="F862" s="52" t="s">
        <v>624</v>
      </c>
      <c r="G862" s="7">
        <v>765</v>
      </c>
      <c r="H862" s="9">
        <v>76.862745098038999</v>
      </c>
      <c r="I862" s="1">
        <v>1.6993464052289999</v>
      </c>
      <c r="J862" s="1">
        <v>15.16339869281</v>
      </c>
      <c r="K862" s="1">
        <v>33.986928104575</v>
      </c>
      <c r="L862" s="1">
        <v>17.647058823529001</v>
      </c>
      <c r="M862" s="1">
        <v>5.3594771241829999</v>
      </c>
      <c r="N862" s="1">
        <v>4.8366013071899996</v>
      </c>
      <c r="O862" s="1">
        <v>9.1503267973860005</v>
      </c>
      <c r="P862" s="1">
        <v>2.483660130719</v>
      </c>
      <c r="Q862" s="1">
        <v>88.366013071894997</v>
      </c>
      <c r="R862" s="8">
        <v>167.18954248366001</v>
      </c>
    </row>
    <row r="863" spans="2:22" x14ac:dyDescent="0.2">
      <c r="C863" s="66" t="s">
        <v>22</v>
      </c>
      <c r="D863" s="66" t="s">
        <v>23</v>
      </c>
      <c r="E863" s="5" t="s">
        <v>24</v>
      </c>
      <c r="F863" s="51" t="s">
        <v>624</v>
      </c>
      <c r="G863" s="6">
        <v>302</v>
      </c>
      <c r="H863" s="13">
        <v>85.430463576158999</v>
      </c>
      <c r="I863" s="2">
        <v>3.311258278146</v>
      </c>
      <c r="J863" s="2">
        <v>29.139072847682002</v>
      </c>
      <c r="K863" s="2">
        <v>50</v>
      </c>
      <c r="L863" s="2">
        <v>20.860927152317998</v>
      </c>
      <c r="M863" s="2">
        <v>9.9337748344369992</v>
      </c>
      <c r="N863" s="2">
        <v>5.2980132450330002</v>
      </c>
      <c r="O863" s="2">
        <v>5.2980132450330002</v>
      </c>
      <c r="P863" s="2">
        <v>1.324503311258</v>
      </c>
      <c r="Q863" s="2">
        <v>93.377483443708996</v>
      </c>
      <c r="R863" s="11">
        <v>210.59602649006601</v>
      </c>
    </row>
    <row r="864" spans="2:22" x14ac:dyDescent="0.2">
      <c r="C864" s="70"/>
      <c r="D864" s="67"/>
      <c r="E864" s="4" t="s">
        <v>25</v>
      </c>
      <c r="F864" s="52" t="s">
        <v>624</v>
      </c>
      <c r="G864" s="7">
        <v>329</v>
      </c>
      <c r="H864" s="9">
        <v>84.802431610941994</v>
      </c>
      <c r="I864" s="1">
        <v>2.7355623100300002</v>
      </c>
      <c r="J864" s="1">
        <v>23.404255319149001</v>
      </c>
      <c r="K864" s="1">
        <v>38.601823708207</v>
      </c>
      <c r="L864" s="1">
        <v>16.717325227964</v>
      </c>
      <c r="M864" s="1">
        <v>5.1671732522799996</v>
      </c>
      <c r="N864" s="1">
        <v>4.8632218844980004</v>
      </c>
      <c r="O864" s="1">
        <v>4.5592705167169996</v>
      </c>
      <c r="P864" s="1">
        <v>0.60790273556200003</v>
      </c>
      <c r="Q864" s="1">
        <v>94.832826747720006</v>
      </c>
      <c r="R864" s="8">
        <v>181.45896656535001</v>
      </c>
    </row>
    <row r="865" spans="3:18" x14ac:dyDescent="0.2">
      <c r="C865" s="70"/>
      <c r="D865" s="67"/>
      <c r="E865" s="4" t="s">
        <v>26</v>
      </c>
      <c r="F865" s="52" t="s">
        <v>624</v>
      </c>
      <c r="G865" s="7">
        <v>355</v>
      </c>
      <c r="H865" s="9">
        <v>80.563380281690002</v>
      </c>
      <c r="I865" s="1">
        <v>1.12676056338</v>
      </c>
      <c r="J865" s="1">
        <v>13.802816901408001</v>
      </c>
      <c r="K865" s="1">
        <v>33.239436619717999</v>
      </c>
      <c r="L865" s="1">
        <v>16.619718309859</v>
      </c>
      <c r="M865" s="1">
        <v>2.8169014084509998</v>
      </c>
      <c r="N865" s="1">
        <v>4.2253521126760001</v>
      </c>
      <c r="O865" s="1">
        <v>8.4507042253520002</v>
      </c>
      <c r="P865" s="1">
        <v>1.9718309859150001</v>
      </c>
      <c r="Q865" s="1">
        <v>89.577464788732001</v>
      </c>
      <c r="R865" s="8">
        <v>162.816901408451</v>
      </c>
    </row>
    <row r="866" spans="3:18" x14ac:dyDescent="0.2">
      <c r="C866" s="70"/>
      <c r="D866" s="67"/>
      <c r="E866" s="4" t="s">
        <v>27</v>
      </c>
      <c r="F866" s="52" t="s">
        <v>624</v>
      </c>
      <c r="G866" s="7">
        <v>254</v>
      </c>
      <c r="H866" s="9">
        <v>81.102362204724002</v>
      </c>
      <c r="I866" s="1">
        <v>0.78740157480299999</v>
      </c>
      <c r="J866" s="1">
        <v>12.59842519685</v>
      </c>
      <c r="K866" s="1">
        <v>33.464566929134001</v>
      </c>
      <c r="L866" s="1">
        <v>14.960629921260001</v>
      </c>
      <c r="M866" s="1">
        <v>2.3622047244090001</v>
      </c>
      <c r="N866" s="1">
        <v>4.3307086614169998</v>
      </c>
      <c r="O866" s="1">
        <v>4.3307086614169998</v>
      </c>
      <c r="P866" s="1">
        <v>1.968503937008</v>
      </c>
      <c r="Q866" s="1">
        <v>93.700787401574999</v>
      </c>
      <c r="R866" s="8">
        <v>155.90551181102401</v>
      </c>
    </row>
    <row r="867" spans="3:18" x14ac:dyDescent="0.2">
      <c r="C867" s="70"/>
      <c r="D867" s="67"/>
      <c r="E867" s="4" t="s">
        <v>28</v>
      </c>
      <c r="F867" s="52" t="s">
        <v>624</v>
      </c>
      <c r="G867" s="7">
        <v>288</v>
      </c>
      <c r="H867" s="9">
        <v>62.5</v>
      </c>
      <c r="I867" s="1">
        <v>0.347222222222</v>
      </c>
      <c r="J867" s="1">
        <v>5.5555555555560003</v>
      </c>
      <c r="K867" s="1">
        <v>30.555555555556001</v>
      </c>
      <c r="L867" s="1">
        <v>13.541666666667</v>
      </c>
      <c r="M867" s="1">
        <v>2.7777777777780002</v>
      </c>
      <c r="N867" s="1">
        <v>6.9444444444439997</v>
      </c>
      <c r="O867" s="1">
        <v>19.097222222222001</v>
      </c>
      <c r="P867" s="1">
        <v>3.125</v>
      </c>
      <c r="Q867" s="1">
        <v>77.777777777777999</v>
      </c>
      <c r="R867" s="8">
        <v>144.444444444444</v>
      </c>
    </row>
    <row r="868" spans="3:18" x14ac:dyDescent="0.2">
      <c r="C868" s="70"/>
      <c r="D868" s="67"/>
      <c r="E868" s="4" t="s">
        <v>29</v>
      </c>
      <c r="F868" s="52" t="s">
        <v>624</v>
      </c>
      <c r="G868" s="7">
        <v>1226</v>
      </c>
      <c r="H868" s="9">
        <v>77.569331158238001</v>
      </c>
      <c r="I868" s="1">
        <v>1.3050570962479999</v>
      </c>
      <c r="J868" s="1">
        <v>14.192495921697001</v>
      </c>
      <c r="K868" s="1">
        <v>34.094616639477998</v>
      </c>
      <c r="L868" s="1">
        <v>15.57911908646</v>
      </c>
      <c r="M868" s="1">
        <v>3.344208809135</v>
      </c>
      <c r="N868" s="1">
        <v>5.0570962479609998</v>
      </c>
      <c r="O868" s="1">
        <v>9.0538336052199995</v>
      </c>
      <c r="P868" s="1">
        <v>1.8760195758560001</v>
      </c>
      <c r="Q868" s="1">
        <v>89.070146818923007</v>
      </c>
      <c r="R868" s="8">
        <v>162.07177814029399</v>
      </c>
    </row>
    <row r="869" spans="3:18" x14ac:dyDescent="0.2">
      <c r="C869" s="70"/>
      <c r="D869" s="67"/>
      <c r="E869" s="4" t="s">
        <v>30</v>
      </c>
      <c r="F869" s="52" t="s">
        <v>624</v>
      </c>
      <c r="G869" s="7">
        <v>542</v>
      </c>
      <c r="H869" s="9">
        <v>71.217712177121996</v>
      </c>
      <c r="I869" s="1">
        <v>0.553505535055</v>
      </c>
      <c r="J869" s="1">
        <v>8.8560885608860005</v>
      </c>
      <c r="K869" s="1">
        <v>31.918819188192</v>
      </c>
      <c r="L869" s="1">
        <v>14.206642066421001</v>
      </c>
      <c r="M869" s="1">
        <v>2.5830258302579998</v>
      </c>
      <c r="N869" s="1">
        <v>5.7195571955720004</v>
      </c>
      <c r="O869" s="1">
        <v>12.177121771217999</v>
      </c>
      <c r="P869" s="1">
        <v>2.5830258302579998</v>
      </c>
      <c r="Q869" s="1">
        <v>85.239852398523993</v>
      </c>
      <c r="R869" s="8">
        <v>149.81549815498201</v>
      </c>
    </row>
    <row r="870" spans="3:18" x14ac:dyDescent="0.2">
      <c r="C870" s="70"/>
      <c r="D870" s="66" t="s">
        <v>20</v>
      </c>
      <c r="E870" s="5" t="s">
        <v>24</v>
      </c>
      <c r="F870" s="51" t="s">
        <v>624</v>
      </c>
      <c r="G870" s="6">
        <v>153</v>
      </c>
      <c r="H870" s="13">
        <v>86.274509803922001</v>
      </c>
      <c r="I870" s="2">
        <v>3.9215686274510002</v>
      </c>
      <c r="J870" s="2">
        <v>30.065359477124002</v>
      </c>
      <c r="K870" s="2">
        <v>49.673202614379001</v>
      </c>
      <c r="L870" s="2">
        <v>18.300653594770999</v>
      </c>
      <c r="M870" s="2">
        <v>8.4967320261440005</v>
      </c>
      <c r="N870" s="2">
        <v>5.2287581699350003</v>
      </c>
      <c r="O870" s="2">
        <v>3.9215686274510002</v>
      </c>
      <c r="P870" s="2">
        <v>1.3071895424840001</v>
      </c>
      <c r="Q870" s="2">
        <v>94.771241830064994</v>
      </c>
      <c r="R870" s="11">
        <v>207.18954248366001</v>
      </c>
    </row>
    <row r="871" spans="3:18" x14ac:dyDescent="0.2">
      <c r="C871" s="70"/>
      <c r="D871" s="67"/>
      <c r="E871" s="4" t="s">
        <v>25</v>
      </c>
      <c r="F871" s="52" t="s">
        <v>624</v>
      </c>
      <c r="G871" s="7">
        <v>174</v>
      </c>
      <c r="H871" s="9">
        <v>86.781609195401998</v>
      </c>
      <c r="I871" s="1">
        <v>2.2988505747130001</v>
      </c>
      <c r="J871" s="1">
        <v>27.011494252874002</v>
      </c>
      <c r="K871" s="1">
        <v>45.402298850575001</v>
      </c>
      <c r="L871" s="1">
        <v>20.114942528736002</v>
      </c>
      <c r="M871" s="1">
        <v>5.1724137931029999</v>
      </c>
      <c r="N871" s="1">
        <v>5.7471264367819996</v>
      </c>
      <c r="O871" s="1">
        <v>4.5977011494250002</v>
      </c>
      <c r="P871" s="3" t="s">
        <v>61</v>
      </c>
      <c r="Q871" s="1">
        <v>95.402298850574994</v>
      </c>
      <c r="R871" s="8">
        <v>197.12643678160899</v>
      </c>
    </row>
    <row r="872" spans="3:18" x14ac:dyDescent="0.2">
      <c r="C872" s="70"/>
      <c r="D872" s="67"/>
      <c r="E872" s="4" t="s">
        <v>26</v>
      </c>
      <c r="F872" s="52" t="s">
        <v>624</v>
      </c>
      <c r="G872" s="7">
        <v>180</v>
      </c>
      <c r="H872" s="9">
        <v>81.666666666666998</v>
      </c>
      <c r="I872" s="1">
        <v>1.1111111111109999</v>
      </c>
      <c r="J872" s="1">
        <v>15.555555555555999</v>
      </c>
      <c r="K872" s="1">
        <v>35</v>
      </c>
      <c r="L872" s="1">
        <v>12.777777777778001</v>
      </c>
      <c r="M872" s="1">
        <v>2.7777777777780002</v>
      </c>
      <c r="N872" s="1">
        <v>4.4444444444439997</v>
      </c>
      <c r="O872" s="1">
        <v>7.2222222222220003</v>
      </c>
      <c r="P872" s="1">
        <v>1.1111111111109999</v>
      </c>
      <c r="Q872" s="1">
        <v>91.666666666666998</v>
      </c>
      <c r="R872" s="8">
        <v>161.666666666667</v>
      </c>
    </row>
    <row r="873" spans="3:18" x14ac:dyDescent="0.2">
      <c r="C873" s="70"/>
      <c r="D873" s="67"/>
      <c r="E873" s="4" t="s">
        <v>27</v>
      </c>
      <c r="F873" s="52" t="s">
        <v>624</v>
      </c>
      <c r="G873" s="7">
        <v>121</v>
      </c>
      <c r="H873" s="9">
        <v>81.818181818181998</v>
      </c>
      <c r="I873" s="1">
        <v>0.82644628099200002</v>
      </c>
      <c r="J873" s="1">
        <v>14.04958677686</v>
      </c>
      <c r="K873" s="1">
        <v>38.842975206612003</v>
      </c>
      <c r="L873" s="1">
        <v>14.876033057851</v>
      </c>
      <c r="M873" s="3" t="s">
        <v>61</v>
      </c>
      <c r="N873" s="1">
        <v>4.1322314049589997</v>
      </c>
      <c r="O873" s="1">
        <v>6.6115702479339999</v>
      </c>
      <c r="P873" s="1">
        <v>1.6528925619829999</v>
      </c>
      <c r="Q873" s="1">
        <v>91.735537190082994</v>
      </c>
      <c r="R873" s="8">
        <v>162.80991735537199</v>
      </c>
    </row>
    <row r="874" spans="3:18" x14ac:dyDescent="0.2">
      <c r="C874" s="70"/>
      <c r="D874" s="67"/>
      <c r="E874" s="4" t="s">
        <v>28</v>
      </c>
      <c r="F874" s="52" t="s">
        <v>624</v>
      </c>
      <c r="G874" s="7">
        <v>135</v>
      </c>
      <c r="H874" s="9">
        <v>68.148148148147996</v>
      </c>
      <c r="I874" s="3" t="s">
        <v>61</v>
      </c>
      <c r="J874" s="1">
        <v>5.9259259259260002</v>
      </c>
      <c r="K874" s="1">
        <v>32.592592592593</v>
      </c>
      <c r="L874" s="1">
        <v>11.111111111111001</v>
      </c>
      <c r="M874" s="1">
        <v>2.2222222222219998</v>
      </c>
      <c r="N874" s="1">
        <v>7.4074074074069998</v>
      </c>
      <c r="O874" s="1">
        <v>16.296296296295999</v>
      </c>
      <c r="P874" s="1">
        <v>1.481481481481</v>
      </c>
      <c r="Q874" s="1">
        <v>82.222222222222001</v>
      </c>
      <c r="R874" s="8">
        <v>145.18518518518499</v>
      </c>
    </row>
    <row r="875" spans="3:18" x14ac:dyDescent="0.2">
      <c r="C875" s="70"/>
      <c r="D875" s="67"/>
      <c r="E875" s="4" t="s">
        <v>29</v>
      </c>
      <c r="F875" s="52" t="s">
        <v>624</v>
      </c>
      <c r="G875" s="7">
        <v>610</v>
      </c>
      <c r="H875" s="9">
        <v>80.16393442623</v>
      </c>
      <c r="I875" s="1">
        <v>1.1475409836070001</v>
      </c>
      <c r="J875" s="1">
        <v>16.393442622951</v>
      </c>
      <c r="K875" s="1">
        <v>38.196721311475002</v>
      </c>
      <c r="L875" s="1">
        <v>14.918032786885</v>
      </c>
      <c r="M875" s="1">
        <v>2.7868852459019999</v>
      </c>
      <c r="N875" s="1">
        <v>5.4098360655739999</v>
      </c>
      <c r="O875" s="1">
        <v>8.3606557377050006</v>
      </c>
      <c r="P875" s="1">
        <v>0.98360655737699998</v>
      </c>
      <c r="Q875" s="1">
        <v>90.655737704917996</v>
      </c>
      <c r="R875" s="8">
        <v>168.360655737705</v>
      </c>
    </row>
    <row r="876" spans="3:18" x14ac:dyDescent="0.2">
      <c r="C876" s="70"/>
      <c r="D876" s="67"/>
      <c r="E876" s="4" t="s">
        <v>30</v>
      </c>
      <c r="F876" s="52" t="s">
        <v>624</v>
      </c>
      <c r="G876" s="7">
        <v>256</v>
      </c>
      <c r="H876" s="9">
        <v>74.609375</v>
      </c>
      <c r="I876" s="1">
        <v>0.390625</v>
      </c>
      <c r="J876" s="1">
        <v>9.765625</v>
      </c>
      <c r="K876" s="1">
        <v>35.546875</v>
      </c>
      <c r="L876" s="1">
        <v>12.890625</v>
      </c>
      <c r="M876" s="1">
        <v>1.171875</v>
      </c>
      <c r="N876" s="1">
        <v>5.859375</v>
      </c>
      <c r="O876" s="1">
        <v>11.71875</v>
      </c>
      <c r="P876" s="1">
        <v>1.5625</v>
      </c>
      <c r="Q876" s="1">
        <v>86.71875</v>
      </c>
      <c r="R876" s="8">
        <v>153.515625</v>
      </c>
    </row>
    <row r="877" spans="3:18" x14ac:dyDescent="0.2">
      <c r="C877" s="70"/>
      <c r="D877" s="66" t="s">
        <v>21</v>
      </c>
      <c r="E877" s="5" t="s">
        <v>24</v>
      </c>
      <c r="F877" s="51" t="s">
        <v>624</v>
      </c>
      <c r="G877" s="6">
        <v>149</v>
      </c>
      <c r="H877" s="13">
        <v>84.563758389262006</v>
      </c>
      <c r="I877" s="2">
        <v>2.6845637583889999</v>
      </c>
      <c r="J877" s="2">
        <v>28.187919463086999</v>
      </c>
      <c r="K877" s="2">
        <v>50.335570469799002</v>
      </c>
      <c r="L877" s="2">
        <v>23.489932885906001</v>
      </c>
      <c r="M877" s="2">
        <v>11.409395973154</v>
      </c>
      <c r="N877" s="2">
        <v>5.3691275167789998</v>
      </c>
      <c r="O877" s="2">
        <v>6.7114093959729999</v>
      </c>
      <c r="P877" s="2">
        <v>1.342281879195</v>
      </c>
      <c r="Q877" s="2">
        <v>91.946308724831994</v>
      </c>
      <c r="R877" s="11">
        <v>214.093959731544</v>
      </c>
    </row>
    <row r="878" spans="3:18" x14ac:dyDescent="0.2">
      <c r="C878" s="70"/>
      <c r="D878" s="67"/>
      <c r="E878" s="4" t="s">
        <v>25</v>
      </c>
      <c r="F878" s="52" t="s">
        <v>624</v>
      </c>
      <c r="G878" s="7">
        <v>155</v>
      </c>
      <c r="H878" s="9">
        <v>82.580645161289993</v>
      </c>
      <c r="I878" s="1">
        <v>3.2258064516129998</v>
      </c>
      <c r="J878" s="1">
        <v>19.354838709677001</v>
      </c>
      <c r="K878" s="1">
        <v>30.967741935484</v>
      </c>
      <c r="L878" s="1">
        <v>12.903225806451999</v>
      </c>
      <c r="M878" s="1">
        <v>5.1612903225810003</v>
      </c>
      <c r="N878" s="1">
        <v>3.8709677419349999</v>
      </c>
      <c r="O878" s="1">
        <v>4.5161290322580001</v>
      </c>
      <c r="P878" s="1">
        <v>1.2903225806450001</v>
      </c>
      <c r="Q878" s="1">
        <v>94.193548387096996</v>
      </c>
      <c r="R878" s="8">
        <v>163.870967741935</v>
      </c>
    </row>
    <row r="879" spans="3:18" x14ac:dyDescent="0.2">
      <c r="C879" s="70"/>
      <c r="D879" s="67"/>
      <c r="E879" s="4" t="s">
        <v>26</v>
      </c>
      <c r="F879" s="52" t="s">
        <v>624</v>
      </c>
      <c r="G879" s="7">
        <v>175</v>
      </c>
      <c r="H879" s="9">
        <v>79.428571428571004</v>
      </c>
      <c r="I879" s="1">
        <v>1.142857142857</v>
      </c>
      <c r="J879" s="1">
        <v>12</v>
      </c>
      <c r="K879" s="1">
        <v>31.428571428571001</v>
      </c>
      <c r="L879" s="1">
        <v>20.571428571428999</v>
      </c>
      <c r="M879" s="1">
        <v>2.8571428571430002</v>
      </c>
      <c r="N879" s="1">
        <v>4</v>
      </c>
      <c r="O879" s="1">
        <v>9.7142857142859995</v>
      </c>
      <c r="P879" s="1">
        <v>2.8571428571430002</v>
      </c>
      <c r="Q879" s="1">
        <v>87.428571428571004</v>
      </c>
      <c r="R879" s="8">
        <v>164</v>
      </c>
    </row>
    <row r="880" spans="3:18" x14ac:dyDescent="0.2">
      <c r="C880" s="70"/>
      <c r="D880" s="67"/>
      <c r="E880" s="4" t="s">
        <v>27</v>
      </c>
      <c r="F880" s="52" t="s">
        <v>624</v>
      </c>
      <c r="G880" s="7">
        <v>133</v>
      </c>
      <c r="H880" s="9">
        <v>80.451127819549001</v>
      </c>
      <c r="I880" s="1">
        <v>0.75187969924800002</v>
      </c>
      <c r="J880" s="1">
        <v>11.278195488722</v>
      </c>
      <c r="K880" s="1">
        <v>28.571428571428999</v>
      </c>
      <c r="L880" s="1">
        <v>15.037593984961999</v>
      </c>
      <c r="M880" s="1">
        <v>4.511278195489</v>
      </c>
      <c r="N880" s="1">
        <v>4.511278195489</v>
      </c>
      <c r="O880" s="1">
        <v>2.255639097744</v>
      </c>
      <c r="P880" s="1">
        <v>2.255639097744</v>
      </c>
      <c r="Q880" s="1">
        <v>95.488721804511002</v>
      </c>
      <c r="R880" s="8">
        <v>149.62406015037601</v>
      </c>
    </row>
    <row r="881" spans="3:18" x14ac:dyDescent="0.2">
      <c r="C881" s="70"/>
      <c r="D881" s="67"/>
      <c r="E881" s="4" t="s">
        <v>28</v>
      </c>
      <c r="F881" s="52" t="s">
        <v>624</v>
      </c>
      <c r="G881" s="7">
        <v>153</v>
      </c>
      <c r="H881" s="9">
        <v>57.516339869280998</v>
      </c>
      <c r="I881" s="1">
        <v>0.65359477124200005</v>
      </c>
      <c r="J881" s="1">
        <v>5.2287581699350003</v>
      </c>
      <c r="K881" s="1">
        <v>28.758169934641</v>
      </c>
      <c r="L881" s="1">
        <v>15.686274509804001</v>
      </c>
      <c r="M881" s="1">
        <v>3.2679738562090002</v>
      </c>
      <c r="N881" s="1">
        <v>6.5359477124180003</v>
      </c>
      <c r="O881" s="1">
        <v>21.568627450979999</v>
      </c>
      <c r="P881" s="1">
        <v>4.5751633986930003</v>
      </c>
      <c r="Q881" s="1">
        <v>73.856209150327004</v>
      </c>
      <c r="R881" s="8">
        <v>143.79084967320301</v>
      </c>
    </row>
    <row r="882" spans="3:18" x14ac:dyDescent="0.2">
      <c r="C882" s="70"/>
      <c r="D882" s="67"/>
      <c r="E882" s="4" t="s">
        <v>29</v>
      </c>
      <c r="F882" s="52" t="s">
        <v>624</v>
      </c>
      <c r="G882" s="7">
        <v>616</v>
      </c>
      <c r="H882" s="9">
        <v>75</v>
      </c>
      <c r="I882" s="1">
        <v>1.461038961039</v>
      </c>
      <c r="J882" s="1">
        <v>12.012987012987001</v>
      </c>
      <c r="K882" s="1">
        <v>30.032467532468001</v>
      </c>
      <c r="L882" s="1">
        <v>16.233766233766001</v>
      </c>
      <c r="M882" s="1">
        <v>3.896103896104</v>
      </c>
      <c r="N882" s="1">
        <v>4.707792207792</v>
      </c>
      <c r="O882" s="1">
        <v>9.7402597402600009</v>
      </c>
      <c r="P882" s="1">
        <v>2.75974025974</v>
      </c>
      <c r="Q882" s="1">
        <v>87.5</v>
      </c>
      <c r="R882" s="8">
        <v>155.84415584415601</v>
      </c>
    </row>
    <row r="883" spans="3:18" x14ac:dyDescent="0.2">
      <c r="C883" s="70"/>
      <c r="D883" s="67"/>
      <c r="E883" s="4" t="s">
        <v>30</v>
      </c>
      <c r="F883" s="52" t="s">
        <v>624</v>
      </c>
      <c r="G883" s="7">
        <v>286</v>
      </c>
      <c r="H883" s="9">
        <v>68.181818181818002</v>
      </c>
      <c r="I883" s="1">
        <v>0.69930069930100003</v>
      </c>
      <c r="J883" s="1">
        <v>8.0419580419580008</v>
      </c>
      <c r="K883" s="1">
        <v>28.671328671329</v>
      </c>
      <c r="L883" s="1">
        <v>15.384615384615</v>
      </c>
      <c r="M883" s="1">
        <v>3.8461538461539999</v>
      </c>
      <c r="N883" s="1">
        <v>5.594405594406</v>
      </c>
      <c r="O883" s="1">
        <v>12.587412587413001</v>
      </c>
      <c r="P883" s="1">
        <v>3.4965034965030002</v>
      </c>
      <c r="Q883" s="1">
        <v>83.916083916084006</v>
      </c>
      <c r="R883" s="8">
        <v>146.50349650349699</v>
      </c>
    </row>
    <row r="884" spans="3:18" x14ac:dyDescent="0.2">
      <c r="C884" s="66" t="s">
        <v>31</v>
      </c>
      <c r="D884" s="66" t="s">
        <v>23</v>
      </c>
      <c r="E884" s="5" t="s">
        <v>32</v>
      </c>
      <c r="F884" s="51" t="s">
        <v>624</v>
      </c>
      <c r="G884" s="6">
        <v>72</v>
      </c>
      <c r="H884" s="13">
        <v>73.611111111111001</v>
      </c>
      <c r="I884" s="14" t="s">
        <v>61</v>
      </c>
      <c r="J884" s="2">
        <v>1.3888888888890001</v>
      </c>
      <c r="K884" s="2">
        <v>45.833333333333002</v>
      </c>
      <c r="L884" s="2">
        <v>15.277777777778001</v>
      </c>
      <c r="M884" s="2">
        <v>4.166666666667</v>
      </c>
      <c r="N884" s="2">
        <v>11.111111111111001</v>
      </c>
      <c r="O884" s="2">
        <v>11.111111111111001</v>
      </c>
      <c r="P884" s="2">
        <v>1.3888888888890001</v>
      </c>
      <c r="Q884" s="2">
        <v>87.5</v>
      </c>
      <c r="R884" s="11">
        <v>163.888888888889</v>
      </c>
    </row>
    <row r="885" spans="3:18" ht="26" x14ac:dyDescent="0.2">
      <c r="C885" s="70"/>
      <c r="D885" s="67"/>
      <c r="E885" s="4" t="s">
        <v>33</v>
      </c>
      <c r="F885" s="52" t="s">
        <v>624</v>
      </c>
      <c r="G885" s="7">
        <v>1007</v>
      </c>
      <c r="H885" s="9">
        <v>87.884806355511003</v>
      </c>
      <c r="I885" s="1">
        <v>2.3833167825219999</v>
      </c>
      <c r="J885" s="1">
        <v>21.052631578947</v>
      </c>
      <c r="K885" s="1">
        <v>31.281032770606</v>
      </c>
      <c r="L885" s="1">
        <v>10.625620655412</v>
      </c>
      <c r="M885" s="1">
        <v>5.4617676266139998</v>
      </c>
      <c r="N885" s="1">
        <v>4.0714995034759998</v>
      </c>
      <c r="O885" s="1">
        <v>4.6673286991060001</v>
      </c>
      <c r="P885" s="1">
        <v>1.2909632572</v>
      </c>
      <c r="Q885" s="1">
        <v>94.041708043694001</v>
      </c>
      <c r="R885" s="8">
        <v>168.718967229394</v>
      </c>
    </row>
    <row r="886" spans="3:18" ht="39" x14ac:dyDescent="0.2">
      <c r="C886" s="70"/>
      <c r="D886" s="67"/>
      <c r="E886" s="4" t="s">
        <v>34</v>
      </c>
      <c r="F886" s="52" t="s">
        <v>625</v>
      </c>
      <c r="G886" s="7">
        <v>15</v>
      </c>
      <c r="H886" s="9">
        <v>73.333333333333002</v>
      </c>
      <c r="I886" s="3" t="s">
        <v>61</v>
      </c>
      <c r="J886" s="1">
        <v>20</v>
      </c>
      <c r="K886" s="1">
        <v>46.666666666666998</v>
      </c>
      <c r="L886" s="1">
        <v>26.666666666666998</v>
      </c>
      <c r="M886" s="1">
        <v>6.666666666667</v>
      </c>
      <c r="N886" s="1">
        <v>13.333333333333</v>
      </c>
      <c r="O886" s="1">
        <v>6.666666666667</v>
      </c>
      <c r="P886" s="3" t="s">
        <v>61</v>
      </c>
      <c r="Q886" s="1">
        <v>93.333333333333002</v>
      </c>
      <c r="R886" s="8">
        <v>193.333333333333</v>
      </c>
    </row>
    <row r="887" spans="3:18" ht="39" x14ac:dyDescent="0.2">
      <c r="C887" s="70"/>
      <c r="D887" s="67"/>
      <c r="E887" s="4" t="s">
        <v>35</v>
      </c>
      <c r="F887" s="52" t="s">
        <v>624</v>
      </c>
      <c r="G887" s="7">
        <v>197</v>
      </c>
      <c r="H887" s="9">
        <v>67.512690355329994</v>
      </c>
      <c r="I887" s="1">
        <v>0.50761421319800004</v>
      </c>
      <c r="J887" s="1">
        <v>13.705583756345</v>
      </c>
      <c r="K887" s="1">
        <v>59.390862944162002</v>
      </c>
      <c r="L887" s="1">
        <v>37.055837563452002</v>
      </c>
      <c r="M887" s="1">
        <v>2.5380710659900001</v>
      </c>
      <c r="N887" s="1">
        <v>5.0761421319800002</v>
      </c>
      <c r="O887" s="1">
        <v>12.182741116751</v>
      </c>
      <c r="P887" s="1">
        <v>1.522842639594</v>
      </c>
      <c r="Q887" s="1">
        <v>86.294416243654993</v>
      </c>
      <c r="R887" s="8">
        <v>199.492385786802</v>
      </c>
    </row>
    <row r="888" spans="3:18" ht="26" x14ac:dyDescent="0.2">
      <c r="C888" s="70"/>
      <c r="D888" s="67"/>
      <c r="E888" s="4" t="s">
        <v>36</v>
      </c>
      <c r="F888" s="52" t="s">
        <v>624</v>
      </c>
      <c r="G888" s="7">
        <v>205</v>
      </c>
      <c r="H888" s="9">
        <v>52.195121951220003</v>
      </c>
      <c r="I888" s="1">
        <v>0.48780487804900002</v>
      </c>
      <c r="J888" s="1">
        <v>7.3170731707319998</v>
      </c>
      <c r="K888" s="1">
        <v>42.926829268292998</v>
      </c>
      <c r="L888" s="1">
        <v>24.878048780488001</v>
      </c>
      <c r="M888" s="1">
        <v>2.4390243902440001</v>
      </c>
      <c r="N888" s="1">
        <v>7.80487804878</v>
      </c>
      <c r="O888" s="1">
        <v>21.463414634146002</v>
      </c>
      <c r="P888" s="1">
        <v>1.951219512195</v>
      </c>
      <c r="Q888" s="1">
        <v>76.585365853658999</v>
      </c>
      <c r="R888" s="8">
        <v>161.46341463414601</v>
      </c>
    </row>
    <row r="889" spans="3:18" x14ac:dyDescent="0.2">
      <c r="C889" s="70"/>
      <c r="D889" s="67"/>
      <c r="E889" s="4" t="s">
        <v>37</v>
      </c>
      <c r="F889" s="52" t="s">
        <v>625</v>
      </c>
      <c r="G889" s="7">
        <v>32</v>
      </c>
      <c r="H889" s="9">
        <v>62.5</v>
      </c>
      <c r="I889" s="3" t="s">
        <v>61</v>
      </c>
      <c r="J889" s="1">
        <v>12.5</v>
      </c>
      <c r="K889" s="1">
        <v>28.125</v>
      </c>
      <c r="L889" s="1">
        <v>25</v>
      </c>
      <c r="M889" s="1">
        <v>6.25</v>
      </c>
      <c r="N889" s="1">
        <v>3.125</v>
      </c>
      <c r="O889" s="1">
        <v>9.375</v>
      </c>
      <c r="P889" s="1">
        <v>18.75</v>
      </c>
      <c r="Q889" s="1">
        <v>71.875</v>
      </c>
      <c r="R889" s="8">
        <v>165.625</v>
      </c>
    </row>
    <row r="890" spans="3:18" x14ac:dyDescent="0.2">
      <c r="C890" s="70"/>
      <c r="D890" s="66" t="s">
        <v>20</v>
      </c>
      <c r="E890" s="5" t="s">
        <v>32</v>
      </c>
      <c r="F890" s="51" t="s">
        <v>625</v>
      </c>
      <c r="G890" s="6">
        <v>38</v>
      </c>
      <c r="H890" s="13">
        <v>71.052631578947</v>
      </c>
      <c r="I890" s="14" t="s">
        <v>61</v>
      </c>
      <c r="J890" s="14" t="s">
        <v>61</v>
      </c>
      <c r="K890" s="2">
        <v>34.210526315788996</v>
      </c>
      <c r="L890" s="2">
        <v>15.789473684211</v>
      </c>
      <c r="M890" s="2">
        <v>2.6315789473679998</v>
      </c>
      <c r="N890" s="2">
        <v>10.526315789473999</v>
      </c>
      <c r="O890" s="2">
        <v>13.157894736842</v>
      </c>
      <c r="P890" s="2">
        <v>2.6315789473679998</v>
      </c>
      <c r="Q890" s="2">
        <v>84.210526315788996</v>
      </c>
      <c r="R890" s="11">
        <v>150</v>
      </c>
    </row>
    <row r="891" spans="3:18" ht="26" x14ac:dyDescent="0.2">
      <c r="C891" s="70"/>
      <c r="D891" s="67"/>
      <c r="E891" s="4" t="s">
        <v>33</v>
      </c>
      <c r="F891" s="52" t="s">
        <v>624</v>
      </c>
      <c r="G891" s="7">
        <v>566</v>
      </c>
      <c r="H891" s="9">
        <v>86.042402826854996</v>
      </c>
      <c r="I891" s="1">
        <v>2.2968197879860002</v>
      </c>
      <c r="J891" s="1">
        <v>22.614840989398999</v>
      </c>
      <c r="K891" s="1">
        <v>37.985865724382002</v>
      </c>
      <c r="L891" s="1">
        <v>11.837455830389001</v>
      </c>
      <c r="M891" s="1">
        <v>4.2402826855119997</v>
      </c>
      <c r="N891" s="1">
        <v>4.946996466431</v>
      </c>
      <c r="O891" s="1">
        <v>5.6537102473500003</v>
      </c>
      <c r="P891" s="1">
        <v>0.70671378091899995</v>
      </c>
      <c r="Q891" s="1">
        <v>93.639575971731006</v>
      </c>
      <c r="R891" s="8">
        <v>176.32508833922299</v>
      </c>
    </row>
    <row r="892" spans="3:18" ht="39" x14ac:dyDescent="0.2">
      <c r="C892" s="70"/>
      <c r="D892" s="67"/>
      <c r="E892" s="4" t="s">
        <v>34</v>
      </c>
      <c r="F892" s="52" t="s">
        <v>625</v>
      </c>
      <c r="G892" s="7">
        <v>7</v>
      </c>
      <c r="H892" s="9">
        <v>57.142857142856997</v>
      </c>
      <c r="I892" s="3" t="s">
        <v>61</v>
      </c>
      <c r="J892" s="1">
        <v>28.571428571428999</v>
      </c>
      <c r="K892" s="1">
        <v>28.571428571428999</v>
      </c>
      <c r="L892" s="1">
        <v>14.285714285714</v>
      </c>
      <c r="M892" s="3" t="s">
        <v>61</v>
      </c>
      <c r="N892" s="1">
        <v>14.285714285714</v>
      </c>
      <c r="O892" s="1">
        <v>14.285714285714</v>
      </c>
      <c r="P892" s="3" t="s">
        <v>61</v>
      </c>
      <c r="Q892" s="1">
        <v>85.714285714286007</v>
      </c>
      <c r="R892" s="8">
        <v>157.142857142857</v>
      </c>
    </row>
    <row r="893" spans="3:18" ht="39" x14ac:dyDescent="0.2">
      <c r="C893" s="70"/>
      <c r="D893" s="67"/>
      <c r="E893" s="4" t="s">
        <v>35</v>
      </c>
      <c r="F893" s="52" t="s">
        <v>624</v>
      </c>
      <c r="G893" s="7">
        <v>78</v>
      </c>
      <c r="H893" s="9">
        <v>71.794871794871995</v>
      </c>
      <c r="I893" s="3" t="s">
        <v>61</v>
      </c>
      <c r="J893" s="1">
        <v>12.820512820513001</v>
      </c>
      <c r="K893" s="1">
        <v>60.25641025641</v>
      </c>
      <c r="L893" s="1">
        <v>34.615384615384997</v>
      </c>
      <c r="M893" s="1">
        <v>2.564102564103</v>
      </c>
      <c r="N893" s="1">
        <v>2.564102564103</v>
      </c>
      <c r="O893" s="1">
        <v>12.820512820513001</v>
      </c>
      <c r="P893" s="3" t="s">
        <v>61</v>
      </c>
      <c r="Q893" s="1">
        <v>87.179487179486998</v>
      </c>
      <c r="R893" s="8">
        <v>197.435897435897</v>
      </c>
    </row>
    <row r="894" spans="3:18" ht="26" x14ac:dyDescent="0.2">
      <c r="C894" s="70"/>
      <c r="D894" s="67"/>
      <c r="E894" s="4" t="s">
        <v>36</v>
      </c>
      <c r="F894" s="52" t="s">
        <v>624</v>
      </c>
      <c r="G894" s="7">
        <v>58</v>
      </c>
      <c r="H894" s="9">
        <v>60.344827586207003</v>
      </c>
      <c r="I894" s="3" t="s">
        <v>61</v>
      </c>
      <c r="J894" s="1">
        <v>8.6206896551720007</v>
      </c>
      <c r="K894" s="1">
        <v>50</v>
      </c>
      <c r="L894" s="1">
        <v>22.413793103448</v>
      </c>
      <c r="M894" s="1">
        <v>3.4482758620689999</v>
      </c>
      <c r="N894" s="1">
        <v>10.344827586207</v>
      </c>
      <c r="O894" s="1">
        <v>13.793103448276</v>
      </c>
      <c r="P894" s="1">
        <v>1.7241379310339999</v>
      </c>
      <c r="Q894" s="1">
        <v>84.482758620690007</v>
      </c>
      <c r="R894" s="8">
        <v>170.68965517241401</v>
      </c>
    </row>
    <row r="895" spans="3:18" x14ac:dyDescent="0.2">
      <c r="C895" s="70"/>
      <c r="D895" s="67"/>
      <c r="E895" s="4" t="s">
        <v>37</v>
      </c>
      <c r="F895" s="52" t="s">
        <v>625</v>
      </c>
      <c r="G895" s="7">
        <v>16</v>
      </c>
      <c r="H895" s="9">
        <v>75</v>
      </c>
      <c r="I895" s="3" t="s">
        <v>61</v>
      </c>
      <c r="J895" s="1">
        <v>6.25</v>
      </c>
      <c r="K895" s="1">
        <v>18.75</v>
      </c>
      <c r="L895" s="1">
        <v>31.25</v>
      </c>
      <c r="M895" s="1">
        <v>6.25</v>
      </c>
      <c r="N895" s="3" t="s">
        <v>61</v>
      </c>
      <c r="O895" s="1">
        <v>6.25</v>
      </c>
      <c r="P895" s="1">
        <v>12.5</v>
      </c>
      <c r="Q895" s="1">
        <v>81.25</v>
      </c>
      <c r="R895" s="8">
        <v>156.25</v>
      </c>
    </row>
    <row r="896" spans="3:18" x14ac:dyDescent="0.2">
      <c r="C896" s="70"/>
      <c r="D896" s="66" t="s">
        <v>21</v>
      </c>
      <c r="E896" s="5" t="s">
        <v>32</v>
      </c>
      <c r="F896" s="51" t="s">
        <v>625</v>
      </c>
      <c r="G896" s="6">
        <v>34</v>
      </c>
      <c r="H896" s="13">
        <v>76.470588235294002</v>
      </c>
      <c r="I896" s="14" t="s">
        <v>61</v>
      </c>
      <c r="J896" s="2">
        <v>2.9411764705880001</v>
      </c>
      <c r="K896" s="2">
        <v>58.823529411765001</v>
      </c>
      <c r="L896" s="2">
        <v>14.705882352941</v>
      </c>
      <c r="M896" s="2">
        <v>5.8823529411760003</v>
      </c>
      <c r="N896" s="2">
        <v>11.764705882353001</v>
      </c>
      <c r="O896" s="2">
        <v>8.8235294117649996</v>
      </c>
      <c r="P896" s="14" t="s">
        <v>61</v>
      </c>
      <c r="Q896" s="2">
        <v>91.176470588235006</v>
      </c>
      <c r="R896" s="11">
        <v>179.41176470588201</v>
      </c>
    </row>
    <row r="897" spans="3:18" ht="26" x14ac:dyDescent="0.2">
      <c r="C897" s="70"/>
      <c r="D897" s="67"/>
      <c r="E897" s="4" t="s">
        <v>33</v>
      </c>
      <c r="F897" s="52" t="s">
        <v>624</v>
      </c>
      <c r="G897" s="7">
        <v>441</v>
      </c>
      <c r="H897" s="9">
        <v>90.249433106576006</v>
      </c>
      <c r="I897" s="1">
        <v>2.49433106576</v>
      </c>
      <c r="J897" s="1">
        <v>19.047619047619001</v>
      </c>
      <c r="K897" s="1">
        <v>22.675736961451001</v>
      </c>
      <c r="L897" s="1">
        <v>9.0702947845799997</v>
      </c>
      <c r="M897" s="1">
        <v>7.0294784580499998</v>
      </c>
      <c r="N897" s="1">
        <v>2.947845804989</v>
      </c>
      <c r="O897" s="1">
        <v>3.4013605442179999</v>
      </c>
      <c r="P897" s="1">
        <v>2.040816326531</v>
      </c>
      <c r="Q897" s="1">
        <v>94.557823129252</v>
      </c>
      <c r="R897" s="8">
        <v>158.956916099773</v>
      </c>
    </row>
    <row r="898" spans="3:18" ht="39" x14ac:dyDescent="0.2">
      <c r="C898" s="70"/>
      <c r="D898" s="67"/>
      <c r="E898" s="4" t="s">
        <v>34</v>
      </c>
      <c r="F898" s="52" t="s">
        <v>625</v>
      </c>
      <c r="G898" s="7">
        <v>8</v>
      </c>
      <c r="H898" s="9">
        <v>87.5</v>
      </c>
      <c r="I898" s="3" t="s">
        <v>61</v>
      </c>
      <c r="J898" s="1">
        <v>12.5</v>
      </c>
      <c r="K898" s="1">
        <v>62.5</v>
      </c>
      <c r="L898" s="1">
        <v>37.5</v>
      </c>
      <c r="M898" s="1">
        <v>12.5</v>
      </c>
      <c r="N898" s="1">
        <v>12.5</v>
      </c>
      <c r="O898" s="3" t="s">
        <v>61</v>
      </c>
      <c r="P898" s="3" t="s">
        <v>61</v>
      </c>
      <c r="Q898" s="1">
        <v>100</v>
      </c>
      <c r="R898" s="8">
        <v>225</v>
      </c>
    </row>
    <row r="899" spans="3:18" ht="39" x14ac:dyDescent="0.2">
      <c r="C899" s="70"/>
      <c r="D899" s="67"/>
      <c r="E899" s="4" t="s">
        <v>35</v>
      </c>
      <c r="F899" s="52" t="s">
        <v>624</v>
      </c>
      <c r="G899" s="7">
        <v>119</v>
      </c>
      <c r="H899" s="9">
        <v>64.705882352941003</v>
      </c>
      <c r="I899" s="1">
        <v>0.84033613445400002</v>
      </c>
      <c r="J899" s="1">
        <v>14.285714285714</v>
      </c>
      <c r="K899" s="1">
        <v>58.823529411765001</v>
      </c>
      <c r="L899" s="1">
        <v>38.655462184873997</v>
      </c>
      <c r="M899" s="1">
        <v>2.5210084033609998</v>
      </c>
      <c r="N899" s="1">
        <v>6.72268907563</v>
      </c>
      <c r="O899" s="1">
        <v>11.764705882353001</v>
      </c>
      <c r="P899" s="1">
        <v>2.5210084033609998</v>
      </c>
      <c r="Q899" s="1">
        <v>85.714285714286007</v>
      </c>
      <c r="R899" s="8">
        <v>200.84033613445399</v>
      </c>
    </row>
    <row r="900" spans="3:18" ht="26" x14ac:dyDescent="0.2">
      <c r="C900" s="70"/>
      <c r="D900" s="67"/>
      <c r="E900" s="4" t="s">
        <v>36</v>
      </c>
      <c r="F900" s="52" t="s">
        <v>624</v>
      </c>
      <c r="G900" s="7">
        <v>147</v>
      </c>
      <c r="H900" s="9">
        <v>48.979591836734997</v>
      </c>
      <c r="I900" s="1">
        <v>0.68027210884400002</v>
      </c>
      <c r="J900" s="1">
        <v>6.8027210884349998</v>
      </c>
      <c r="K900" s="1">
        <v>40.136054421769003</v>
      </c>
      <c r="L900" s="1">
        <v>25.850340136054001</v>
      </c>
      <c r="M900" s="1">
        <v>2.040816326531</v>
      </c>
      <c r="N900" s="1">
        <v>6.8027210884349998</v>
      </c>
      <c r="O900" s="1">
        <v>24.489795918367001</v>
      </c>
      <c r="P900" s="1">
        <v>2.040816326531</v>
      </c>
      <c r="Q900" s="1">
        <v>73.469387755102005</v>
      </c>
      <c r="R900" s="8">
        <v>157.823129251701</v>
      </c>
    </row>
    <row r="901" spans="3:18" x14ac:dyDescent="0.2">
      <c r="C901" s="70"/>
      <c r="D901" s="67"/>
      <c r="E901" s="4" t="s">
        <v>37</v>
      </c>
      <c r="F901" s="52" t="s">
        <v>625</v>
      </c>
      <c r="G901" s="7">
        <v>16</v>
      </c>
      <c r="H901" s="9">
        <v>50</v>
      </c>
      <c r="I901" s="3" t="s">
        <v>61</v>
      </c>
      <c r="J901" s="1">
        <v>18.75</v>
      </c>
      <c r="K901" s="1">
        <v>37.5</v>
      </c>
      <c r="L901" s="1">
        <v>18.75</v>
      </c>
      <c r="M901" s="1">
        <v>6.25</v>
      </c>
      <c r="N901" s="1">
        <v>6.25</v>
      </c>
      <c r="O901" s="1">
        <v>12.5</v>
      </c>
      <c r="P901" s="1">
        <v>25</v>
      </c>
      <c r="Q901" s="1">
        <v>62.5</v>
      </c>
      <c r="R901" s="8">
        <v>175</v>
      </c>
    </row>
    <row r="902" spans="3:18" x14ac:dyDescent="0.2">
      <c r="C902" s="66" t="s">
        <v>38</v>
      </c>
      <c r="D902" s="66" t="s">
        <v>23</v>
      </c>
      <c r="E902" s="5" t="s">
        <v>39</v>
      </c>
      <c r="F902" s="51" t="s">
        <v>624</v>
      </c>
      <c r="G902" s="6">
        <v>458</v>
      </c>
      <c r="H902" s="13">
        <v>63.318777292576002</v>
      </c>
      <c r="I902" s="2">
        <v>0.65502183406100001</v>
      </c>
      <c r="J902" s="2">
        <v>9.8253275109170009</v>
      </c>
      <c r="K902" s="2">
        <v>52.838427947597999</v>
      </c>
      <c r="L902" s="2">
        <v>29.912663755459</v>
      </c>
      <c r="M902" s="2">
        <v>2.8384279475979999</v>
      </c>
      <c r="N902" s="2">
        <v>7.2052401746720003</v>
      </c>
      <c r="O902" s="2">
        <v>14.628820960699001</v>
      </c>
      <c r="P902" s="2">
        <v>2.6200873362450001</v>
      </c>
      <c r="Q902" s="2">
        <v>82.751091703057</v>
      </c>
      <c r="R902" s="11">
        <v>183.84279475982501</v>
      </c>
    </row>
    <row r="903" spans="3:18" x14ac:dyDescent="0.2">
      <c r="C903" s="70"/>
      <c r="D903" s="67"/>
      <c r="E903" s="4" t="s">
        <v>40</v>
      </c>
      <c r="F903" s="52" t="s">
        <v>624</v>
      </c>
      <c r="G903" s="7">
        <v>973</v>
      </c>
      <c r="H903" s="9">
        <v>87.975334018498998</v>
      </c>
      <c r="I903" s="1">
        <v>1.9527235354570001</v>
      </c>
      <c r="J903" s="1">
        <v>19.732785200411001</v>
      </c>
      <c r="K903" s="1">
        <v>30.010277492292001</v>
      </c>
      <c r="L903" s="1">
        <v>10.174717368962</v>
      </c>
      <c r="M903" s="1">
        <v>5.344295991778</v>
      </c>
      <c r="N903" s="1">
        <v>3.8026721479960002</v>
      </c>
      <c r="O903" s="1">
        <v>4.5220966084279999</v>
      </c>
      <c r="P903" s="1">
        <v>1.438848920863</v>
      </c>
      <c r="Q903" s="1">
        <v>94.039054470709004</v>
      </c>
      <c r="R903" s="8">
        <v>164.953751284687</v>
      </c>
    </row>
    <row r="904" spans="3:18" x14ac:dyDescent="0.2">
      <c r="C904" s="70"/>
      <c r="D904" s="67"/>
      <c r="E904" s="4" t="s">
        <v>41</v>
      </c>
      <c r="F904" s="52" t="s">
        <v>624</v>
      </c>
      <c r="G904" s="7">
        <v>0</v>
      </c>
      <c r="H904" s="17" t="s">
        <v>61</v>
      </c>
      <c r="I904" s="3" t="s">
        <v>61</v>
      </c>
      <c r="J904" s="3" t="s">
        <v>61</v>
      </c>
      <c r="K904" s="3" t="s">
        <v>61</v>
      </c>
      <c r="L904" s="3" t="s">
        <v>61</v>
      </c>
      <c r="M904" s="3" t="s">
        <v>61</v>
      </c>
      <c r="N904" s="3" t="s">
        <v>61</v>
      </c>
      <c r="O904" s="3" t="s">
        <v>61</v>
      </c>
      <c r="P904" s="3" t="s">
        <v>61</v>
      </c>
      <c r="Q904" s="3" t="s">
        <v>61</v>
      </c>
      <c r="R904" s="18" t="s">
        <v>61</v>
      </c>
    </row>
    <row r="905" spans="3:18" x14ac:dyDescent="0.2">
      <c r="C905" s="70"/>
      <c r="D905" s="67"/>
      <c r="E905" s="4" t="s">
        <v>42</v>
      </c>
      <c r="F905" s="52" t="s">
        <v>625</v>
      </c>
      <c r="G905" s="7">
        <v>34</v>
      </c>
      <c r="H905" s="9">
        <v>70.588235294117993</v>
      </c>
      <c r="I905" s="1">
        <v>5.8823529411760003</v>
      </c>
      <c r="J905" s="1">
        <v>32.352941176470999</v>
      </c>
      <c r="K905" s="1">
        <v>55.882352941176002</v>
      </c>
      <c r="L905" s="1">
        <v>26.470588235293999</v>
      </c>
      <c r="M905" s="1">
        <v>11.764705882353001</v>
      </c>
      <c r="N905" s="3" t="s">
        <v>61</v>
      </c>
      <c r="O905" s="1">
        <v>8.8235294117649996</v>
      </c>
      <c r="P905" s="3" t="s">
        <v>61</v>
      </c>
      <c r="Q905" s="1">
        <v>91.176470588235006</v>
      </c>
      <c r="R905" s="8">
        <v>211.76470588235301</v>
      </c>
    </row>
    <row r="906" spans="3:18" x14ac:dyDescent="0.2">
      <c r="C906" s="70"/>
      <c r="D906" s="67"/>
      <c r="E906" s="4" t="s">
        <v>43</v>
      </c>
      <c r="F906" s="52" t="s">
        <v>625</v>
      </c>
      <c r="G906" s="7">
        <v>10</v>
      </c>
      <c r="H906" s="9">
        <v>50</v>
      </c>
      <c r="I906" s="1">
        <v>10</v>
      </c>
      <c r="J906" s="1">
        <v>20</v>
      </c>
      <c r="K906" s="1">
        <v>50</v>
      </c>
      <c r="L906" s="1">
        <v>30</v>
      </c>
      <c r="M906" s="3" t="s">
        <v>61</v>
      </c>
      <c r="N906" s="1">
        <v>10</v>
      </c>
      <c r="O906" s="1">
        <v>20</v>
      </c>
      <c r="P906" s="3" t="s">
        <v>61</v>
      </c>
      <c r="Q906" s="1">
        <v>80</v>
      </c>
      <c r="R906" s="8">
        <v>190</v>
      </c>
    </row>
    <row r="907" spans="3:18" x14ac:dyDescent="0.2">
      <c r="C907" s="70"/>
      <c r="D907" s="67"/>
      <c r="E907" s="4" t="s">
        <v>44</v>
      </c>
      <c r="F907" s="52" t="s">
        <v>625</v>
      </c>
      <c r="G907" s="7">
        <v>31</v>
      </c>
      <c r="H907" s="9">
        <v>58.064516129032</v>
      </c>
      <c r="I907" s="1">
        <v>3.2258064516129998</v>
      </c>
      <c r="J907" s="1">
        <v>29.032258064516</v>
      </c>
      <c r="K907" s="1">
        <v>25.806451612903</v>
      </c>
      <c r="L907" s="1">
        <v>6.4516129032259997</v>
      </c>
      <c r="M907" s="3" t="s">
        <v>61</v>
      </c>
      <c r="N907" s="1">
        <v>19.354838709677001</v>
      </c>
      <c r="O907" s="1">
        <v>16.129032258064999</v>
      </c>
      <c r="P907" s="1">
        <v>3.2258064516129998</v>
      </c>
      <c r="Q907" s="1">
        <v>80.645161290323003</v>
      </c>
      <c r="R907" s="8">
        <v>161.29032258064501</v>
      </c>
    </row>
    <row r="908" spans="3:18" x14ac:dyDescent="0.2">
      <c r="C908" s="70"/>
      <c r="D908" s="67"/>
      <c r="E908" s="4" t="s">
        <v>37</v>
      </c>
      <c r="F908" s="52" t="s">
        <v>625</v>
      </c>
      <c r="G908" s="7">
        <v>22</v>
      </c>
      <c r="H908" s="9">
        <v>72.727272727273004</v>
      </c>
      <c r="I908" s="3" t="s">
        <v>61</v>
      </c>
      <c r="J908" s="1">
        <v>13.636363636364001</v>
      </c>
      <c r="K908" s="1">
        <v>13.636363636364001</v>
      </c>
      <c r="L908" s="1">
        <v>18.181818181817999</v>
      </c>
      <c r="M908" s="1">
        <v>9.0909090909089993</v>
      </c>
      <c r="N908" s="1">
        <v>4.5454545454549997</v>
      </c>
      <c r="O908" s="1">
        <v>27.272727272727</v>
      </c>
      <c r="P908" s="3" t="s">
        <v>61</v>
      </c>
      <c r="Q908" s="1">
        <v>72.727272727273004</v>
      </c>
      <c r="R908" s="8">
        <v>159.09090909090901</v>
      </c>
    </row>
    <row r="909" spans="3:18" x14ac:dyDescent="0.2">
      <c r="C909" s="70"/>
      <c r="D909" s="66" t="s">
        <v>20</v>
      </c>
      <c r="E909" s="5" t="s">
        <v>39</v>
      </c>
      <c r="F909" s="51" t="s">
        <v>624</v>
      </c>
      <c r="G909" s="6">
        <v>175</v>
      </c>
      <c r="H909" s="13">
        <v>69.142857142856997</v>
      </c>
      <c r="I909" s="2">
        <v>0.57142857142900005</v>
      </c>
      <c r="J909" s="2">
        <v>10.285714285714</v>
      </c>
      <c r="K909" s="2">
        <v>53.142857142856997</v>
      </c>
      <c r="L909" s="2">
        <v>28</v>
      </c>
      <c r="M909" s="2">
        <v>2.8571428571430002</v>
      </c>
      <c r="N909" s="2">
        <v>8</v>
      </c>
      <c r="O909" s="2">
        <v>12.571428571428999</v>
      </c>
      <c r="P909" s="2">
        <v>1.714285714286</v>
      </c>
      <c r="Q909" s="2">
        <v>85.714285714286007</v>
      </c>
      <c r="R909" s="11">
        <v>186.28571428571399</v>
      </c>
    </row>
    <row r="910" spans="3:18" x14ac:dyDescent="0.2">
      <c r="C910" s="70"/>
      <c r="D910" s="67"/>
      <c r="E910" s="4" t="s">
        <v>40</v>
      </c>
      <c r="F910" s="52" t="s">
        <v>624</v>
      </c>
      <c r="G910" s="7">
        <v>538</v>
      </c>
      <c r="H910" s="9">
        <v>85.873605947954999</v>
      </c>
      <c r="I910" s="1">
        <v>1.4869888475840001</v>
      </c>
      <c r="J910" s="1">
        <v>20.631970260223</v>
      </c>
      <c r="K910" s="1">
        <v>36.245353159851</v>
      </c>
      <c r="L910" s="1">
        <v>11.152416356877</v>
      </c>
      <c r="M910" s="1">
        <v>4.0892193308550002</v>
      </c>
      <c r="N910" s="1">
        <v>4.6468401486989999</v>
      </c>
      <c r="O910" s="1">
        <v>5.762081784387</v>
      </c>
      <c r="P910" s="1">
        <v>0.92936802973999999</v>
      </c>
      <c r="Q910" s="1">
        <v>93.308550185873997</v>
      </c>
      <c r="R910" s="8">
        <v>170.81784386617099</v>
      </c>
    </row>
    <row r="911" spans="3:18" x14ac:dyDescent="0.2">
      <c r="C911" s="70"/>
      <c r="D911" s="67"/>
      <c r="E911" s="4" t="s">
        <v>41</v>
      </c>
      <c r="F911" s="52" t="s">
        <v>624</v>
      </c>
      <c r="G911" s="7">
        <v>0</v>
      </c>
      <c r="H911" s="17" t="s">
        <v>61</v>
      </c>
      <c r="I911" s="3" t="s">
        <v>61</v>
      </c>
      <c r="J911" s="3" t="s">
        <v>61</v>
      </c>
      <c r="K911" s="3" t="s">
        <v>61</v>
      </c>
      <c r="L911" s="3" t="s">
        <v>61</v>
      </c>
      <c r="M911" s="3" t="s">
        <v>61</v>
      </c>
      <c r="N911" s="3" t="s">
        <v>61</v>
      </c>
      <c r="O911" s="3" t="s">
        <v>61</v>
      </c>
      <c r="P911" s="3" t="s">
        <v>61</v>
      </c>
      <c r="Q911" s="3" t="s">
        <v>61</v>
      </c>
      <c r="R911" s="18" t="s">
        <v>61</v>
      </c>
    </row>
    <row r="912" spans="3:18" x14ac:dyDescent="0.2">
      <c r="C912" s="70"/>
      <c r="D912" s="67"/>
      <c r="E912" s="4" t="s">
        <v>42</v>
      </c>
      <c r="F912" s="52" t="s">
        <v>625</v>
      </c>
      <c r="G912" s="7">
        <v>20</v>
      </c>
      <c r="H912" s="9">
        <v>85</v>
      </c>
      <c r="I912" s="1">
        <v>10</v>
      </c>
      <c r="J912" s="1">
        <v>45</v>
      </c>
      <c r="K912" s="1">
        <v>65</v>
      </c>
      <c r="L912" s="1">
        <v>25</v>
      </c>
      <c r="M912" s="1">
        <v>10</v>
      </c>
      <c r="N912" s="3" t="s">
        <v>61</v>
      </c>
      <c r="O912" s="3" t="s">
        <v>61</v>
      </c>
      <c r="P912" s="3" t="s">
        <v>61</v>
      </c>
      <c r="Q912" s="1">
        <v>100</v>
      </c>
      <c r="R912" s="8">
        <v>240</v>
      </c>
    </row>
    <row r="913" spans="3:18" x14ac:dyDescent="0.2">
      <c r="C913" s="70"/>
      <c r="D913" s="67"/>
      <c r="E913" s="4" t="s">
        <v>43</v>
      </c>
      <c r="F913" s="52" t="s">
        <v>625</v>
      </c>
      <c r="G913" s="7">
        <v>5</v>
      </c>
      <c r="H913" s="9">
        <v>60</v>
      </c>
      <c r="I913" s="1">
        <v>20</v>
      </c>
      <c r="J913" s="1">
        <v>20</v>
      </c>
      <c r="K913" s="1">
        <v>80</v>
      </c>
      <c r="L913" s="1">
        <v>20</v>
      </c>
      <c r="M913" s="3" t="s">
        <v>61</v>
      </c>
      <c r="N913" s="3" t="s">
        <v>61</v>
      </c>
      <c r="O913" s="1">
        <v>20</v>
      </c>
      <c r="P913" s="3" t="s">
        <v>61</v>
      </c>
      <c r="Q913" s="1">
        <v>80</v>
      </c>
      <c r="R913" s="8">
        <v>220</v>
      </c>
    </row>
    <row r="914" spans="3:18" x14ac:dyDescent="0.2">
      <c r="C914" s="70"/>
      <c r="D914" s="67"/>
      <c r="E914" s="4" t="s">
        <v>44</v>
      </c>
      <c r="F914" s="52" t="s">
        <v>625</v>
      </c>
      <c r="G914" s="7">
        <v>14</v>
      </c>
      <c r="H914" s="9">
        <v>64.285714285713993</v>
      </c>
      <c r="I914" s="1">
        <v>7.1428571428570002</v>
      </c>
      <c r="J914" s="1">
        <v>42.857142857143003</v>
      </c>
      <c r="K914" s="1">
        <v>21.428571428571001</v>
      </c>
      <c r="L914" s="1">
        <v>14.285714285714</v>
      </c>
      <c r="M914" s="3" t="s">
        <v>61</v>
      </c>
      <c r="N914" s="1">
        <v>7.1428571428570002</v>
      </c>
      <c r="O914" s="1">
        <v>7.1428571428570002</v>
      </c>
      <c r="P914" s="3" t="s">
        <v>61</v>
      </c>
      <c r="Q914" s="1">
        <v>92.857142857143003</v>
      </c>
      <c r="R914" s="8">
        <v>164.28571428571399</v>
      </c>
    </row>
    <row r="915" spans="3:18" x14ac:dyDescent="0.2">
      <c r="C915" s="70"/>
      <c r="D915" s="67"/>
      <c r="E915" s="4" t="s">
        <v>37</v>
      </c>
      <c r="F915" s="52" t="s">
        <v>625</v>
      </c>
      <c r="G915" s="7">
        <v>11</v>
      </c>
      <c r="H915" s="9">
        <v>81.818181818181998</v>
      </c>
      <c r="I915" s="3" t="s">
        <v>61</v>
      </c>
      <c r="J915" s="1">
        <v>9.0909090909089993</v>
      </c>
      <c r="K915" s="1">
        <v>9.0909090909089993</v>
      </c>
      <c r="L915" s="1">
        <v>18.181818181817999</v>
      </c>
      <c r="M915" s="1">
        <v>9.0909090909089993</v>
      </c>
      <c r="N915" s="1">
        <v>9.0909090909089993</v>
      </c>
      <c r="O915" s="1">
        <v>18.181818181817999</v>
      </c>
      <c r="P915" s="3" t="s">
        <v>61</v>
      </c>
      <c r="Q915" s="1">
        <v>81.818181818181998</v>
      </c>
      <c r="R915" s="8">
        <v>154.54545454545499</v>
      </c>
    </row>
    <row r="916" spans="3:18" x14ac:dyDescent="0.2">
      <c r="C916" s="70"/>
      <c r="D916" s="66" t="s">
        <v>21</v>
      </c>
      <c r="E916" s="5" t="s">
        <v>39</v>
      </c>
      <c r="F916" s="51" t="s">
        <v>624</v>
      </c>
      <c r="G916" s="6">
        <v>283</v>
      </c>
      <c r="H916" s="13">
        <v>59.717314487632997</v>
      </c>
      <c r="I916" s="2">
        <v>0.70671378091899995</v>
      </c>
      <c r="J916" s="2">
        <v>9.5406360424029995</v>
      </c>
      <c r="K916" s="2">
        <v>52.650176678445</v>
      </c>
      <c r="L916" s="2">
        <v>31.095406360424001</v>
      </c>
      <c r="M916" s="2">
        <v>2.8268551236750001</v>
      </c>
      <c r="N916" s="2">
        <v>6.7137809187280002</v>
      </c>
      <c r="O916" s="2">
        <v>15.901060070671001</v>
      </c>
      <c r="P916" s="2">
        <v>3.1802120141339998</v>
      </c>
      <c r="Q916" s="2">
        <v>80.918727915193998</v>
      </c>
      <c r="R916" s="11">
        <v>182.33215547703199</v>
      </c>
    </row>
    <row r="917" spans="3:18" x14ac:dyDescent="0.2">
      <c r="C917" s="70"/>
      <c r="D917" s="67"/>
      <c r="E917" s="4" t="s">
        <v>40</v>
      </c>
      <c r="F917" s="52" t="s">
        <v>624</v>
      </c>
      <c r="G917" s="7">
        <v>435</v>
      </c>
      <c r="H917" s="9">
        <v>90.574712643677998</v>
      </c>
      <c r="I917" s="1">
        <v>2.528735632184</v>
      </c>
      <c r="J917" s="1">
        <v>18.620689655172001</v>
      </c>
      <c r="K917" s="1">
        <v>22.298850574713001</v>
      </c>
      <c r="L917" s="1">
        <v>8.9655172413790005</v>
      </c>
      <c r="M917" s="1">
        <v>6.8965517241379999</v>
      </c>
      <c r="N917" s="1">
        <v>2.7586206896549998</v>
      </c>
      <c r="O917" s="1">
        <v>2.9885057471260001</v>
      </c>
      <c r="P917" s="1">
        <v>2.0689655172410002</v>
      </c>
      <c r="Q917" s="1">
        <v>94.942528735631996</v>
      </c>
      <c r="R917" s="8">
        <v>157.70114942528701</v>
      </c>
    </row>
    <row r="918" spans="3:18" x14ac:dyDescent="0.2">
      <c r="C918" s="70"/>
      <c r="D918" s="67"/>
      <c r="E918" s="4" t="s">
        <v>41</v>
      </c>
      <c r="F918" s="52" t="s">
        <v>624</v>
      </c>
      <c r="G918" s="7">
        <v>0</v>
      </c>
      <c r="H918" s="17" t="s">
        <v>61</v>
      </c>
      <c r="I918" s="3" t="s">
        <v>61</v>
      </c>
      <c r="J918" s="3" t="s">
        <v>61</v>
      </c>
      <c r="K918" s="3" t="s">
        <v>61</v>
      </c>
      <c r="L918" s="3" t="s">
        <v>61</v>
      </c>
      <c r="M918" s="3" t="s">
        <v>61</v>
      </c>
      <c r="N918" s="3" t="s">
        <v>61</v>
      </c>
      <c r="O918" s="3" t="s">
        <v>61</v>
      </c>
      <c r="P918" s="3" t="s">
        <v>61</v>
      </c>
      <c r="Q918" s="3" t="s">
        <v>61</v>
      </c>
      <c r="R918" s="18" t="s">
        <v>61</v>
      </c>
    </row>
    <row r="919" spans="3:18" x14ac:dyDescent="0.2">
      <c r="C919" s="70"/>
      <c r="D919" s="67"/>
      <c r="E919" s="4" t="s">
        <v>42</v>
      </c>
      <c r="F919" s="52" t="s">
        <v>625</v>
      </c>
      <c r="G919" s="7">
        <v>14</v>
      </c>
      <c r="H919" s="9">
        <v>50</v>
      </c>
      <c r="I919" s="3" t="s">
        <v>61</v>
      </c>
      <c r="J919" s="1">
        <v>14.285714285714</v>
      </c>
      <c r="K919" s="1">
        <v>42.857142857143003</v>
      </c>
      <c r="L919" s="1">
        <v>28.571428571428999</v>
      </c>
      <c r="M919" s="1">
        <v>14.285714285714</v>
      </c>
      <c r="N919" s="3" t="s">
        <v>61</v>
      </c>
      <c r="O919" s="1">
        <v>21.428571428571001</v>
      </c>
      <c r="P919" s="3" t="s">
        <v>61</v>
      </c>
      <c r="Q919" s="1">
        <v>78.571428571428996</v>
      </c>
      <c r="R919" s="8">
        <v>171.42857142857099</v>
      </c>
    </row>
    <row r="920" spans="3:18" x14ac:dyDescent="0.2">
      <c r="C920" s="70"/>
      <c r="D920" s="67"/>
      <c r="E920" s="4" t="s">
        <v>43</v>
      </c>
      <c r="F920" s="52" t="s">
        <v>625</v>
      </c>
      <c r="G920" s="7">
        <v>5</v>
      </c>
      <c r="H920" s="9">
        <v>40</v>
      </c>
      <c r="I920" s="3" t="s">
        <v>61</v>
      </c>
      <c r="J920" s="1">
        <v>20</v>
      </c>
      <c r="K920" s="1">
        <v>20</v>
      </c>
      <c r="L920" s="1">
        <v>40</v>
      </c>
      <c r="M920" s="3" t="s">
        <v>61</v>
      </c>
      <c r="N920" s="1">
        <v>20</v>
      </c>
      <c r="O920" s="1">
        <v>20</v>
      </c>
      <c r="P920" s="3" t="s">
        <v>61</v>
      </c>
      <c r="Q920" s="1">
        <v>80</v>
      </c>
      <c r="R920" s="8">
        <v>160</v>
      </c>
    </row>
    <row r="921" spans="3:18" x14ac:dyDescent="0.2">
      <c r="C921" s="70"/>
      <c r="D921" s="67"/>
      <c r="E921" s="4" t="s">
        <v>44</v>
      </c>
      <c r="F921" s="52" t="s">
        <v>625</v>
      </c>
      <c r="G921" s="7">
        <v>17</v>
      </c>
      <c r="H921" s="9">
        <v>52.941176470587997</v>
      </c>
      <c r="I921" s="3" t="s">
        <v>61</v>
      </c>
      <c r="J921" s="1">
        <v>17.647058823529001</v>
      </c>
      <c r="K921" s="1">
        <v>29.411764705882</v>
      </c>
      <c r="L921" s="3" t="s">
        <v>61</v>
      </c>
      <c r="M921" s="3" t="s">
        <v>61</v>
      </c>
      <c r="N921" s="1">
        <v>29.411764705882</v>
      </c>
      <c r="O921" s="1">
        <v>23.529411764706001</v>
      </c>
      <c r="P921" s="1">
        <v>5.8823529411760003</v>
      </c>
      <c r="Q921" s="1">
        <v>70.588235294117993</v>
      </c>
      <c r="R921" s="8">
        <v>158.82352941176501</v>
      </c>
    </row>
    <row r="922" spans="3:18" x14ac:dyDescent="0.2">
      <c r="C922" s="70"/>
      <c r="D922" s="67"/>
      <c r="E922" s="4" t="s">
        <v>37</v>
      </c>
      <c r="F922" s="52" t="s">
        <v>625</v>
      </c>
      <c r="G922" s="7">
        <v>11</v>
      </c>
      <c r="H922" s="9">
        <v>63.636363636364003</v>
      </c>
      <c r="I922" s="3" t="s">
        <v>61</v>
      </c>
      <c r="J922" s="1">
        <v>18.181818181817999</v>
      </c>
      <c r="K922" s="1">
        <v>18.181818181817999</v>
      </c>
      <c r="L922" s="1">
        <v>18.181818181817999</v>
      </c>
      <c r="M922" s="1">
        <v>9.0909090909089993</v>
      </c>
      <c r="N922" s="3" t="s">
        <v>61</v>
      </c>
      <c r="O922" s="1">
        <v>36.363636363635997</v>
      </c>
      <c r="P922" s="3" t="s">
        <v>61</v>
      </c>
      <c r="Q922" s="1">
        <v>63.636363636364003</v>
      </c>
      <c r="R922" s="8">
        <v>163.636363636364</v>
      </c>
    </row>
    <row r="923" spans="3:18" x14ac:dyDescent="0.2">
      <c r="C923" s="66" t="s">
        <v>45</v>
      </c>
      <c r="D923" s="64" t="s">
        <v>19</v>
      </c>
      <c r="E923" s="5" t="s">
        <v>46</v>
      </c>
      <c r="F923" s="51" t="s">
        <v>624</v>
      </c>
      <c r="G923" s="6">
        <v>770</v>
      </c>
      <c r="H923" s="13">
        <v>86.753246753246998</v>
      </c>
      <c r="I923" s="2">
        <v>1.5584415584419999</v>
      </c>
      <c r="J923" s="2">
        <v>20.519480519481</v>
      </c>
      <c r="K923" s="2">
        <v>38.441558441558001</v>
      </c>
      <c r="L923" s="2">
        <v>14.415584415584</v>
      </c>
      <c r="M923" s="2">
        <v>5.5844155844159999</v>
      </c>
      <c r="N923" s="2">
        <v>4.0259740259739996</v>
      </c>
      <c r="O923" s="2">
        <v>4.5454545454549997</v>
      </c>
      <c r="P923" s="2">
        <v>1.168831168831</v>
      </c>
      <c r="Q923" s="2">
        <v>94.285714285713993</v>
      </c>
      <c r="R923" s="11">
        <v>177.012987012987</v>
      </c>
    </row>
    <row r="924" spans="3:18" ht="26" x14ac:dyDescent="0.2">
      <c r="C924" s="70"/>
      <c r="D924" s="65"/>
      <c r="E924" s="4" t="s">
        <v>47</v>
      </c>
      <c r="F924" s="52" t="s">
        <v>624</v>
      </c>
      <c r="G924" s="7">
        <v>335</v>
      </c>
      <c r="H924" s="9">
        <v>79.104477611939998</v>
      </c>
      <c r="I924" s="1">
        <v>1.492537313433</v>
      </c>
      <c r="J924" s="1">
        <v>15.522388059701001</v>
      </c>
      <c r="K924" s="1">
        <v>37.014925373133998</v>
      </c>
      <c r="L924" s="1">
        <v>19.701492537313001</v>
      </c>
      <c r="M924" s="1">
        <v>5.0746268656720002</v>
      </c>
      <c r="N924" s="1">
        <v>3.283582089552</v>
      </c>
      <c r="O924" s="1">
        <v>9.2537313432840005</v>
      </c>
      <c r="P924" s="1">
        <v>1.492537313433</v>
      </c>
      <c r="Q924" s="1">
        <v>89.253731343284002</v>
      </c>
      <c r="R924" s="8">
        <v>171.94029850746301</v>
      </c>
    </row>
    <row r="925" spans="3:18" x14ac:dyDescent="0.2">
      <c r="C925" s="70"/>
      <c r="D925" s="65"/>
      <c r="E925" s="4" t="s">
        <v>48</v>
      </c>
      <c r="F925" s="52" t="s">
        <v>625</v>
      </c>
      <c r="G925" s="7">
        <v>34</v>
      </c>
      <c r="H925" s="9">
        <v>73.529411764705998</v>
      </c>
      <c r="I925" s="1">
        <v>5.8823529411760003</v>
      </c>
      <c r="J925" s="1">
        <v>17.647058823529001</v>
      </c>
      <c r="K925" s="1">
        <v>50</v>
      </c>
      <c r="L925" s="1">
        <v>29.411764705882</v>
      </c>
      <c r="M925" s="1">
        <v>2.9411764705880001</v>
      </c>
      <c r="N925" s="1">
        <v>14.705882352941</v>
      </c>
      <c r="O925" s="1">
        <v>8.8235294117649996</v>
      </c>
      <c r="P925" s="3" t="s">
        <v>61</v>
      </c>
      <c r="Q925" s="1">
        <v>91.176470588235006</v>
      </c>
      <c r="R925" s="8">
        <v>202.941176470588</v>
      </c>
    </row>
    <row r="926" spans="3:18" ht="39" x14ac:dyDescent="0.2">
      <c r="C926" s="70"/>
      <c r="D926" s="65"/>
      <c r="E926" s="4" t="s">
        <v>49</v>
      </c>
      <c r="F926" s="52" t="s">
        <v>624</v>
      </c>
      <c r="G926" s="7">
        <v>318</v>
      </c>
      <c r="H926" s="9">
        <v>68.867924528301998</v>
      </c>
      <c r="I926" s="1">
        <v>2.2012578616349998</v>
      </c>
      <c r="J926" s="1">
        <v>11.006289308175999</v>
      </c>
      <c r="K926" s="1">
        <v>37.106918238993998</v>
      </c>
      <c r="L926" s="1">
        <v>18.238993710692</v>
      </c>
      <c r="M926" s="1">
        <v>2.8301886792449999</v>
      </c>
      <c r="N926" s="1">
        <v>7.547169811321</v>
      </c>
      <c r="O926" s="1">
        <v>11.949685534591</v>
      </c>
      <c r="P926" s="1">
        <v>2.5157232704400001</v>
      </c>
      <c r="Q926" s="1">
        <v>85.534591194968996</v>
      </c>
      <c r="R926" s="8">
        <v>162.264150943396</v>
      </c>
    </row>
    <row r="927" spans="3:18" x14ac:dyDescent="0.2">
      <c r="C927" s="70"/>
      <c r="D927" s="65"/>
      <c r="E927" s="4" t="s">
        <v>50</v>
      </c>
      <c r="F927" s="52" t="s">
        <v>625</v>
      </c>
      <c r="G927" s="7">
        <v>18</v>
      </c>
      <c r="H927" s="9">
        <v>5.5555555555560003</v>
      </c>
      <c r="I927" s="3" t="s">
        <v>61</v>
      </c>
      <c r="J927" s="3" t="s">
        <v>61</v>
      </c>
      <c r="K927" s="1">
        <v>5.5555555555560003</v>
      </c>
      <c r="L927" s="3" t="s">
        <v>61</v>
      </c>
      <c r="M927" s="3" t="s">
        <v>61</v>
      </c>
      <c r="N927" s="1">
        <v>5.5555555555560003</v>
      </c>
      <c r="O927" s="1">
        <v>72.222222222222001</v>
      </c>
      <c r="P927" s="1">
        <v>11.111111111111001</v>
      </c>
      <c r="Q927" s="1">
        <v>16.666666666666998</v>
      </c>
      <c r="R927" s="8">
        <v>100</v>
      </c>
    </row>
    <row r="928" spans="3:18" x14ac:dyDescent="0.2">
      <c r="C928" s="70"/>
      <c r="D928" s="65"/>
      <c r="E928" s="4" t="s">
        <v>44</v>
      </c>
      <c r="F928" s="52" t="s">
        <v>625</v>
      </c>
      <c r="G928" s="7">
        <v>25</v>
      </c>
      <c r="H928" s="9">
        <v>60</v>
      </c>
      <c r="I928" s="3" t="s">
        <v>61</v>
      </c>
      <c r="J928" s="1">
        <v>12</v>
      </c>
      <c r="K928" s="1">
        <v>16</v>
      </c>
      <c r="L928" s="1">
        <v>8</v>
      </c>
      <c r="M928" s="3" t="s">
        <v>61</v>
      </c>
      <c r="N928" s="1">
        <v>20</v>
      </c>
      <c r="O928" s="1">
        <v>24</v>
      </c>
      <c r="P928" s="3" t="s">
        <v>61</v>
      </c>
      <c r="Q928" s="1">
        <v>76</v>
      </c>
      <c r="R928" s="8">
        <v>140</v>
      </c>
    </row>
    <row r="929" spans="2:22" x14ac:dyDescent="0.2">
      <c r="C929" s="70"/>
      <c r="D929" s="65"/>
      <c r="E929" s="4" t="s">
        <v>37</v>
      </c>
      <c r="F929" s="52" t="s">
        <v>625</v>
      </c>
      <c r="G929" s="7">
        <v>28</v>
      </c>
      <c r="H929" s="9">
        <v>57.142857142856997</v>
      </c>
      <c r="I929" s="3" t="s">
        <v>61</v>
      </c>
      <c r="J929" s="1">
        <v>28.571428571428999</v>
      </c>
      <c r="K929" s="1">
        <v>32.142857142856997</v>
      </c>
      <c r="L929" s="1">
        <v>25</v>
      </c>
      <c r="M929" s="1">
        <v>3.5714285714290002</v>
      </c>
      <c r="N929" s="1">
        <v>3.5714285714290002</v>
      </c>
      <c r="O929" s="1">
        <v>3.5714285714290002</v>
      </c>
      <c r="P929" s="1">
        <v>10.714285714286</v>
      </c>
      <c r="Q929" s="1">
        <v>85.714285714286007</v>
      </c>
      <c r="R929" s="8">
        <v>164.28571428571399</v>
      </c>
    </row>
    <row r="930" spans="2:22" x14ac:dyDescent="0.2">
      <c r="C930" s="70"/>
      <c r="D930" s="65"/>
      <c r="E930" s="4" t="s">
        <v>51</v>
      </c>
      <c r="F930" s="52" t="s">
        <v>624</v>
      </c>
      <c r="G930" s="7">
        <v>1105</v>
      </c>
      <c r="H930" s="9">
        <v>84.434389140270994</v>
      </c>
      <c r="I930" s="1">
        <v>1.538461538462</v>
      </c>
      <c r="J930" s="1">
        <v>19.004524886877999</v>
      </c>
      <c r="K930" s="1">
        <v>38.009049773755997</v>
      </c>
      <c r="L930" s="1">
        <v>16.018099547511</v>
      </c>
      <c r="M930" s="1">
        <v>5.4298642533940003</v>
      </c>
      <c r="N930" s="1">
        <v>3.8009049773760002</v>
      </c>
      <c r="O930" s="1">
        <v>5.9728506787329998</v>
      </c>
      <c r="P930" s="1">
        <v>1.2669683257919999</v>
      </c>
      <c r="Q930" s="1">
        <v>92.760180995474997</v>
      </c>
      <c r="R930" s="8">
        <v>175.47511312217199</v>
      </c>
    </row>
    <row r="931" spans="2:22" x14ac:dyDescent="0.2">
      <c r="C931" s="70"/>
      <c r="D931" s="65"/>
      <c r="E931" s="4" t="s">
        <v>52</v>
      </c>
      <c r="F931" s="52" t="s">
        <v>624</v>
      </c>
      <c r="G931" s="7">
        <v>352</v>
      </c>
      <c r="H931" s="9">
        <v>69.318181818181998</v>
      </c>
      <c r="I931" s="1">
        <v>2.556818181818</v>
      </c>
      <c r="J931" s="1">
        <v>11.647727272727</v>
      </c>
      <c r="K931" s="1">
        <v>38.352272727272997</v>
      </c>
      <c r="L931" s="1">
        <v>19.318181818182001</v>
      </c>
      <c r="M931" s="1">
        <v>2.8409090909089998</v>
      </c>
      <c r="N931" s="1">
        <v>8.2386363636359992</v>
      </c>
      <c r="O931" s="1">
        <v>11.647727272727</v>
      </c>
      <c r="P931" s="1">
        <v>2.2727272727269998</v>
      </c>
      <c r="Q931" s="1">
        <v>86.079545454544999</v>
      </c>
      <c r="R931" s="8">
        <v>166.19318181818201</v>
      </c>
    </row>
    <row r="932" spans="2:22" x14ac:dyDescent="0.2">
      <c r="C932" s="66" t="s">
        <v>53</v>
      </c>
      <c r="D932" s="64" t="s">
        <v>19</v>
      </c>
      <c r="E932" s="5" t="s">
        <v>54</v>
      </c>
      <c r="F932" s="51" t="s">
        <v>624</v>
      </c>
      <c r="G932" s="6">
        <v>513</v>
      </c>
      <c r="H932" s="13">
        <v>80.116959064327006</v>
      </c>
      <c r="I932" s="2">
        <v>2.3391812865500001</v>
      </c>
      <c r="J932" s="2">
        <v>20.272904483430999</v>
      </c>
      <c r="K932" s="2">
        <v>38.401559454191002</v>
      </c>
      <c r="L932" s="2">
        <v>17.153996101364999</v>
      </c>
      <c r="M932" s="2">
        <v>5.2631578947369997</v>
      </c>
      <c r="N932" s="2">
        <v>5.4580896686160001</v>
      </c>
      <c r="O932" s="2">
        <v>7.4074074074069998</v>
      </c>
      <c r="P932" s="2">
        <v>1.9493177387909999</v>
      </c>
      <c r="Q932" s="2">
        <v>90.643274853801003</v>
      </c>
      <c r="R932" s="11">
        <v>178.36257309941499</v>
      </c>
    </row>
    <row r="933" spans="2:22" x14ac:dyDescent="0.2">
      <c r="C933" s="70"/>
      <c r="D933" s="65"/>
      <c r="E933" s="4" t="s">
        <v>55</v>
      </c>
      <c r="F933" s="52" t="s">
        <v>624</v>
      </c>
      <c r="G933" s="7">
        <v>639</v>
      </c>
      <c r="H933" s="9">
        <v>79.186228482003003</v>
      </c>
      <c r="I933" s="1">
        <v>1.7214397496089999</v>
      </c>
      <c r="J933" s="1">
        <v>14.553990610329</v>
      </c>
      <c r="K933" s="1">
        <v>36.150234741783997</v>
      </c>
      <c r="L933" s="1">
        <v>16.431924882629001</v>
      </c>
      <c r="M933" s="1">
        <v>4.6948356807509999</v>
      </c>
      <c r="N933" s="1">
        <v>4.3818466353680003</v>
      </c>
      <c r="O933" s="1">
        <v>8.4507042253520002</v>
      </c>
      <c r="P933" s="1">
        <v>1.4084507042250001</v>
      </c>
      <c r="Q933" s="1">
        <v>90.140845070422998</v>
      </c>
      <c r="R933" s="8">
        <v>166.97965571205</v>
      </c>
    </row>
    <row r="934" spans="2:22" x14ac:dyDescent="0.2">
      <c r="C934" s="70"/>
      <c r="D934" s="65"/>
      <c r="E934" s="4" t="s">
        <v>56</v>
      </c>
      <c r="F934" s="52" t="s">
        <v>624</v>
      </c>
      <c r="G934" s="7">
        <v>376</v>
      </c>
      <c r="H934" s="9">
        <v>77.659574468084998</v>
      </c>
      <c r="I934" s="1">
        <v>0.79787234042599997</v>
      </c>
      <c r="J934" s="1">
        <v>17.287234042552999</v>
      </c>
      <c r="K934" s="1">
        <v>37.5</v>
      </c>
      <c r="L934" s="1">
        <v>16.223404255319</v>
      </c>
      <c r="M934" s="1">
        <v>3.7234042553190001</v>
      </c>
      <c r="N934" s="1">
        <v>5.8510638297869999</v>
      </c>
      <c r="O934" s="1">
        <v>9.3085106382979994</v>
      </c>
      <c r="P934" s="1">
        <v>2.1276595744679998</v>
      </c>
      <c r="Q934" s="1">
        <v>88.563829787233999</v>
      </c>
      <c r="R934" s="8">
        <v>170.47872340425499</v>
      </c>
    </row>
    <row r="935" spans="2:22" x14ac:dyDescent="0.2">
      <c r="C935" s="66" t="s">
        <v>57</v>
      </c>
      <c r="D935" s="64" t="s">
        <v>19</v>
      </c>
      <c r="E935" s="5" t="s">
        <v>58</v>
      </c>
      <c r="F935" s="51" t="s">
        <v>624</v>
      </c>
      <c r="G935" s="6">
        <v>537</v>
      </c>
      <c r="H935" s="13">
        <v>78.398510242086004</v>
      </c>
      <c r="I935" s="2">
        <v>1.8621973929240001</v>
      </c>
      <c r="J935" s="2">
        <v>18.249534450652</v>
      </c>
      <c r="K935" s="2">
        <v>42.271880819366999</v>
      </c>
      <c r="L935" s="2">
        <v>18.249534450652</v>
      </c>
      <c r="M935" s="2">
        <v>5.0279329608939998</v>
      </c>
      <c r="N935" s="2">
        <v>5.4003724394789998</v>
      </c>
      <c r="O935" s="2">
        <v>7.6350093109869999</v>
      </c>
      <c r="P935" s="2">
        <v>1.675977653631</v>
      </c>
      <c r="Q935" s="2">
        <v>90.689013035382004</v>
      </c>
      <c r="R935" s="11">
        <v>178.77094972066999</v>
      </c>
    </row>
    <row r="936" spans="2:22" x14ac:dyDescent="0.2">
      <c r="C936" s="67"/>
      <c r="D936" s="65"/>
      <c r="E936" s="4" t="s">
        <v>59</v>
      </c>
      <c r="F936" s="52" t="s">
        <v>624</v>
      </c>
      <c r="G936" s="7">
        <v>682</v>
      </c>
      <c r="H936" s="9">
        <v>80.205278592374995</v>
      </c>
      <c r="I936" s="1">
        <v>1.6129032258060001</v>
      </c>
      <c r="J936" s="1">
        <v>16.568914956012001</v>
      </c>
      <c r="K936" s="1">
        <v>34.457478005864999</v>
      </c>
      <c r="L936" s="1">
        <v>16.129032258064999</v>
      </c>
      <c r="M936" s="1">
        <v>4.5454545454549997</v>
      </c>
      <c r="N936" s="1">
        <v>4.9853372434020002</v>
      </c>
      <c r="O936" s="1">
        <v>8.3577712609969996</v>
      </c>
      <c r="P936" s="1">
        <v>2.199413489736</v>
      </c>
      <c r="Q936" s="1">
        <v>89.442815249266999</v>
      </c>
      <c r="R936" s="8">
        <v>169.06158357771301</v>
      </c>
    </row>
    <row r="937" spans="2:22" x14ac:dyDescent="0.2">
      <c r="C937" s="71"/>
      <c r="D937" s="68"/>
      <c r="E937" s="19" t="s">
        <v>60</v>
      </c>
      <c r="F937" s="53" t="s">
        <v>624</v>
      </c>
      <c r="G937" s="21">
        <v>309</v>
      </c>
      <c r="H937" s="36">
        <v>77.993527508091006</v>
      </c>
      <c r="I937" s="16">
        <v>1.618122977346</v>
      </c>
      <c r="J937" s="16">
        <v>16.504854368932001</v>
      </c>
      <c r="K937" s="16">
        <v>34.62783171521</v>
      </c>
      <c r="L937" s="16">
        <v>14.886731391586</v>
      </c>
      <c r="M937" s="16">
        <v>4.2071197410999996</v>
      </c>
      <c r="N937" s="16">
        <v>4.8543689320389998</v>
      </c>
      <c r="O937" s="16">
        <v>9.3851132686080003</v>
      </c>
      <c r="P937" s="16">
        <v>0.97087378640800004</v>
      </c>
      <c r="Q937" s="16">
        <v>89.644012944983999</v>
      </c>
      <c r="R937" s="34">
        <v>165.04854368932001</v>
      </c>
    </row>
    <row r="938" spans="2:22" x14ac:dyDescent="0.2">
      <c r="C938" s="44" t="s">
        <v>626</v>
      </c>
    </row>
    <row r="939" spans="2:22" x14ac:dyDescent="0.2">
      <c r="B939" s="22" t="str">
        <f xml:space="preserve"> HYPERLINK("#'目次'!B18", "[12]")</f>
        <v>[12]</v>
      </c>
      <c r="C939" s="58" t="s">
        <v>140</v>
      </c>
      <c r="D939" s="59"/>
      <c r="E939" s="59"/>
      <c r="F939" s="59"/>
      <c r="G939" s="59"/>
      <c r="H939" s="59"/>
      <c r="I939" s="59"/>
      <c r="J939" s="59"/>
      <c r="K939" s="59"/>
      <c r="L939" s="59"/>
      <c r="M939" s="59"/>
      <c r="N939" s="59"/>
      <c r="O939" s="59"/>
      <c r="P939" s="59"/>
      <c r="Q939" s="59"/>
      <c r="R939" s="59"/>
      <c r="S939" s="59"/>
      <c r="T939" s="59"/>
      <c r="U939" s="59"/>
      <c r="V939" s="59"/>
    </row>
    <row r="942" spans="2:22" x14ac:dyDescent="0.2">
      <c r="C942" s="58" t="s">
        <v>13</v>
      </c>
      <c r="D942" s="59"/>
      <c r="E942" s="59"/>
      <c r="F942" s="59"/>
      <c r="G942" s="59"/>
      <c r="H942" s="59"/>
      <c r="I942" s="59"/>
      <c r="J942" s="59"/>
      <c r="K942" s="59"/>
      <c r="L942" s="59"/>
      <c r="M942" s="59"/>
      <c r="N942" s="59"/>
      <c r="O942" s="59"/>
      <c r="P942" s="59"/>
      <c r="Q942" s="59"/>
      <c r="R942" s="59"/>
      <c r="S942" s="59"/>
      <c r="T942" s="59"/>
      <c r="U942" s="59"/>
      <c r="V942" s="59"/>
    </row>
    <row r="943" spans="2:22" ht="52" x14ac:dyDescent="0.2">
      <c r="C943" s="60"/>
      <c r="D943" s="61"/>
      <c r="E943" s="61"/>
      <c r="F943" s="61"/>
      <c r="G943" s="20" t="s">
        <v>14</v>
      </c>
      <c r="H943" s="25" t="s">
        <v>141</v>
      </c>
      <c r="I943" s="10" t="s">
        <v>142</v>
      </c>
      <c r="J943" s="10" t="s">
        <v>143</v>
      </c>
      <c r="K943" s="10" t="s">
        <v>144</v>
      </c>
      <c r="L943" s="10" t="s">
        <v>145</v>
      </c>
      <c r="M943" s="10" t="s">
        <v>146</v>
      </c>
      <c r="N943" s="10" t="s">
        <v>37</v>
      </c>
      <c r="O943" s="26" t="s">
        <v>147</v>
      </c>
    </row>
    <row r="944" spans="2:22" x14ac:dyDescent="0.2">
      <c r="C944" s="62"/>
      <c r="D944" s="63"/>
      <c r="E944" s="63"/>
      <c r="F944" s="63"/>
      <c r="G944" s="23"/>
      <c r="H944" s="31"/>
      <c r="I944" s="12"/>
      <c r="J944" s="12"/>
      <c r="K944" s="12"/>
      <c r="L944" s="12"/>
      <c r="M944" s="12"/>
      <c r="N944" s="12"/>
      <c r="O944" s="28"/>
    </row>
    <row r="945" spans="3:15" x14ac:dyDescent="0.2">
      <c r="C945" s="24"/>
      <c r="D945" s="30"/>
      <c r="E945" s="29" t="s">
        <v>14</v>
      </c>
      <c r="F945" s="50" t="s">
        <v>624</v>
      </c>
      <c r="G945" s="27">
        <v>1528</v>
      </c>
      <c r="H945" s="15">
        <v>20.222513089005002</v>
      </c>
      <c r="I945" s="15">
        <v>36.780104712041997</v>
      </c>
      <c r="J945" s="15">
        <v>15.772251308901</v>
      </c>
      <c r="K945" s="15">
        <v>11.518324607329999</v>
      </c>
      <c r="L945" s="15">
        <v>1.8324607329839999</v>
      </c>
      <c r="M945" s="15">
        <v>11.976439790576</v>
      </c>
      <c r="N945" s="15">
        <v>1.8979057591620001</v>
      </c>
      <c r="O945" s="33">
        <v>86.125654450262005</v>
      </c>
    </row>
    <row r="946" spans="3:15" x14ac:dyDescent="0.2">
      <c r="C946" s="69" t="s">
        <v>18</v>
      </c>
      <c r="D946" s="64" t="s">
        <v>19</v>
      </c>
      <c r="E946" s="5" t="s">
        <v>20</v>
      </c>
      <c r="F946" s="51" t="s">
        <v>624</v>
      </c>
      <c r="G946" s="6">
        <v>763</v>
      </c>
      <c r="H946" s="13">
        <v>16.644823066840999</v>
      </c>
      <c r="I946" s="2">
        <v>35.386631716906997</v>
      </c>
      <c r="J946" s="2">
        <v>16.775884665793001</v>
      </c>
      <c r="K946" s="2">
        <v>13.237221494102</v>
      </c>
      <c r="L946" s="2">
        <v>2.62123197903</v>
      </c>
      <c r="M946" s="2">
        <v>13.630406290957</v>
      </c>
      <c r="N946" s="2">
        <v>1.70380078637</v>
      </c>
      <c r="O946" s="11">
        <v>84.665792922674001</v>
      </c>
    </row>
    <row r="947" spans="3:15" x14ac:dyDescent="0.2">
      <c r="C947" s="70"/>
      <c r="D947" s="65"/>
      <c r="E947" s="4" t="s">
        <v>21</v>
      </c>
      <c r="F947" s="52" t="s">
        <v>624</v>
      </c>
      <c r="G947" s="7">
        <v>765</v>
      </c>
      <c r="H947" s="9">
        <v>23.790849673202999</v>
      </c>
      <c r="I947" s="1">
        <v>38.169934640523003</v>
      </c>
      <c r="J947" s="1">
        <v>14.771241830065</v>
      </c>
      <c r="K947" s="1">
        <v>9.8039215686270005</v>
      </c>
      <c r="L947" s="1">
        <v>1.0457516339870001</v>
      </c>
      <c r="M947" s="1">
        <v>10.326797385620999</v>
      </c>
      <c r="N947" s="1">
        <v>2.0915032679740002</v>
      </c>
      <c r="O947" s="8">
        <v>87.581699346405003</v>
      </c>
    </row>
    <row r="948" spans="3:15" x14ac:dyDescent="0.2">
      <c r="C948" s="66" t="s">
        <v>22</v>
      </c>
      <c r="D948" s="66" t="s">
        <v>23</v>
      </c>
      <c r="E948" s="5" t="s">
        <v>24</v>
      </c>
      <c r="F948" s="51" t="s">
        <v>624</v>
      </c>
      <c r="G948" s="6">
        <v>302</v>
      </c>
      <c r="H948" s="13">
        <v>19.867549668873998</v>
      </c>
      <c r="I948" s="2">
        <v>37.748344370860998</v>
      </c>
      <c r="J948" s="2">
        <v>15.894039735099</v>
      </c>
      <c r="K948" s="2">
        <v>9.2715231788079997</v>
      </c>
      <c r="L948" s="2">
        <v>1.9867549668869999</v>
      </c>
      <c r="M948" s="2">
        <v>14.238410596026</v>
      </c>
      <c r="N948" s="2">
        <v>0.99337748344400001</v>
      </c>
      <c r="O948" s="11">
        <v>84.768211920530007</v>
      </c>
    </row>
    <row r="949" spans="3:15" x14ac:dyDescent="0.2">
      <c r="C949" s="70"/>
      <c r="D949" s="67"/>
      <c r="E949" s="4" t="s">
        <v>25</v>
      </c>
      <c r="F949" s="52" t="s">
        <v>624</v>
      </c>
      <c r="G949" s="7">
        <v>329</v>
      </c>
      <c r="H949" s="9">
        <v>22.796352583587002</v>
      </c>
      <c r="I949" s="1">
        <v>37.689969604863002</v>
      </c>
      <c r="J949" s="1">
        <v>15.501519756839</v>
      </c>
      <c r="K949" s="1">
        <v>10.942249240122001</v>
      </c>
      <c r="L949" s="1">
        <v>0.91185410334299999</v>
      </c>
      <c r="M949" s="1">
        <v>11.550151975684001</v>
      </c>
      <c r="N949" s="1">
        <v>0.60790273556200003</v>
      </c>
      <c r="O949" s="8">
        <v>87.841945288754005</v>
      </c>
    </row>
    <row r="950" spans="3:15" x14ac:dyDescent="0.2">
      <c r="C950" s="70"/>
      <c r="D950" s="67"/>
      <c r="E950" s="4" t="s">
        <v>26</v>
      </c>
      <c r="F950" s="52" t="s">
        <v>624</v>
      </c>
      <c r="G950" s="7">
        <v>355</v>
      </c>
      <c r="H950" s="9">
        <v>18.028169014085002</v>
      </c>
      <c r="I950" s="1">
        <v>35.774647887324001</v>
      </c>
      <c r="J950" s="1">
        <v>18.028169014085002</v>
      </c>
      <c r="K950" s="1">
        <v>11.267605633803001</v>
      </c>
      <c r="L950" s="1">
        <v>1.69014084507</v>
      </c>
      <c r="M950" s="1">
        <v>13.521126760563</v>
      </c>
      <c r="N950" s="1">
        <v>1.69014084507</v>
      </c>
      <c r="O950" s="8">
        <v>84.788732394365994</v>
      </c>
    </row>
    <row r="951" spans="3:15" x14ac:dyDescent="0.2">
      <c r="C951" s="70"/>
      <c r="D951" s="67"/>
      <c r="E951" s="4" t="s">
        <v>27</v>
      </c>
      <c r="F951" s="52" t="s">
        <v>624</v>
      </c>
      <c r="G951" s="7">
        <v>254</v>
      </c>
      <c r="H951" s="9">
        <v>16.141732283465</v>
      </c>
      <c r="I951" s="1">
        <v>37.007874015748001</v>
      </c>
      <c r="J951" s="1">
        <v>18.897637795276001</v>
      </c>
      <c r="K951" s="1">
        <v>13.779527559054999</v>
      </c>
      <c r="L951" s="1">
        <v>1.968503937008</v>
      </c>
      <c r="M951" s="1">
        <v>10.629921259843</v>
      </c>
      <c r="N951" s="1">
        <v>1.574803149606</v>
      </c>
      <c r="O951" s="8">
        <v>87.795275590551</v>
      </c>
    </row>
    <row r="952" spans="3:15" x14ac:dyDescent="0.2">
      <c r="C952" s="70"/>
      <c r="D952" s="67"/>
      <c r="E952" s="4" t="s">
        <v>28</v>
      </c>
      <c r="F952" s="52" t="s">
        <v>624</v>
      </c>
      <c r="G952" s="7">
        <v>288</v>
      </c>
      <c r="H952" s="9">
        <v>23.958333333333002</v>
      </c>
      <c r="I952" s="1">
        <v>35.763888888888999</v>
      </c>
      <c r="J952" s="1">
        <v>10.416666666667</v>
      </c>
      <c r="K952" s="1">
        <v>12.847222222221999</v>
      </c>
      <c r="L952" s="1">
        <v>2.7777777777780002</v>
      </c>
      <c r="M952" s="1">
        <v>9.375</v>
      </c>
      <c r="N952" s="1">
        <v>4.8611111111109997</v>
      </c>
      <c r="O952" s="8">
        <v>85.763888888888999</v>
      </c>
    </row>
    <row r="953" spans="3:15" x14ac:dyDescent="0.2">
      <c r="C953" s="70"/>
      <c r="D953" s="67"/>
      <c r="E953" s="4" t="s">
        <v>29</v>
      </c>
      <c r="F953" s="52" t="s">
        <v>624</v>
      </c>
      <c r="G953" s="7">
        <v>1226</v>
      </c>
      <c r="H953" s="9">
        <v>20.309951060359001</v>
      </c>
      <c r="I953" s="1">
        <v>36.541598694942998</v>
      </c>
      <c r="J953" s="1">
        <v>15.742251223490999</v>
      </c>
      <c r="K953" s="1">
        <v>12.071778140294001</v>
      </c>
      <c r="L953" s="1">
        <v>1.794453507341</v>
      </c>
      <c r="M953" s="1">
        <v>11.419249592170001</v>
      </c>
      <c r="N953" s="1">
        <v>2.120717781403</v>
      </c>
      <c r="O953" s="8">
        <v>86.460032626426994</v>
      </c>
    </row>
    <row r="954" spans="3:15" x14ac:dyDescent="0.2">
      <c r="C954" s="70"/>
      <c r="D954" s="67"/>
      <c r="E954" s="4" t="s">
        <v>30</v>
      </c>
      <c r="F954" s="52" t="s">
        <v>624</v>
      </c>
      <c r="G954" s="7">
        <v>542</v>
      </c>
      <c r="H954" s="9">
        <v>20.295202952029999</v>
      </c>
      <c r="I954" s="1">
        <v>36.346863468635</v>
      </c>
      <c r="J954" s="1">
        <v>14.391143911439</v>
      </c>
      <c r="K954" s="1">
        <v>13.284132841328001</v>
      </c>
      <c r="L954" s="1">
        <v>2.3985239852400002</v>
      </c>
      <c r="M954" s="1">
        <v>9.963099630996</v>
      </c>
      <c r="N954" s="1">
        <v>3.3210332103320002</v>
      </c>
      <c r="O954" s="8">
        <v>86.715867158671998</v>
      </c>
    </row>
    <row r="955" spans="3:15" x14ac:dyDescent="0.2">
      <c r="C955" s="70"/>
      <c r="D955" s="66" t="s">
        <v>20</v>
      </c>
      <c r="E955" s="5" t="s">
        <v>24</v>
      </c>
      <c r="F955" s="51" t="s">
        <v>624</v>
      </c>
      <c r="G955" s="6">
        <v>153</v>
      </c>
      <c r="H955" s="13">
        <v>14.379084967320001</v>
      </c>
      <c r="I955" s="2">
        <v>32.679738562091998</v>
      </c>
      <c r="J955" s="2">
        <v>21.568627450979999</v>
      </c>
      <c r="K955" s="2">
        <v>13.071895424837001</v>
      </c>
      <c r="L955" s="2">
        <v>3.2679738562090002</v>
      </c>
      <c r="M955" s="2">
        <v>13.725490196078001</v>
      </c>
      <c r="N955" s="2">
        <v>1.3071895424840001</v>
      </c>
      <c r="O955" s="11">
        <v>84.967320261438005</v>
      </c>
    </row>
    <row r="956" spans="3:15" x14ac:dyDescent="0.2">
      <c r="C956" s="70"/>
      <c r="D956" s="67"/>
      <c r="E956" s="4" t="s">
        <v>25</v>
      </c>
      <c r="F956" s="52" t="s">
        <v>624</v>
      </c>
      <c r="G956" s="7">
        <v>174</v>
      </c>
      <c r="H956" s="9">
        <v>21.839080459769999</v>
      </c>
      <c r="I956" s="1">
        <v>38.505747126437001</v>
      </c>
      <c r="J956" s="1">
        <v>12.068965517241001</v>
      </c>
      <c r="K956" s="1">
        <v>10.919540229885</v>
      </c>
      <c r="L956" s="1">
        <v>1.149425287356</v>
      </c>
      <c r="M956" s="1">
        <v>14.942528735631999</v>
      </c>
      <c r="N956" s="1">
        <v>0.57471264367800001</v>
      </c>
      <c r="O956" s="8">
        <v>84.482758620690007</v>
      </c>
    </row>
    <row r="957" spans="3:15" x14ac:dyDescent="0.2">
      <c r="C957" s="70"/>
      <c r="D957" s="67"/>
      <c r="E957" s="4" t="s">
        <v>26</v>
      </c>
      <c r="F957" s="52" t="s">
        <v>624</v>
      </c>
      <c r="G957" s="7">
        <v>180</v>
      </c>
      <c r="H957" s="9">
        <v>14.444444444444001</v>
      </c>
      <c r="I957" s="1">
        <v>33.333333333333002</v>
      </c>
      <c r="J957" s="1">
        <v>20</v>
      </c>
      <c r="K957" s="1">
        <v>12.777777777778001</v>
      </c>
      <c r="L957" s="1">
        <v>2.7777777777780002</v>
      </c>
      <c r="M957" s="1">
        <v>16.111111111111001</v>
      </c>
      <c r="N957" s="1">
        <v>0.555555555556</v>
      </c>
      <c r="O957" s="8">
        <v>83.333333333333002</v>
      </c>
    </row>
    <row r="958" spans="3:15" x14ac:dyDescent="0.2">
      <c r="C958" s="70"/>
      <c r="D958" s="67"/>
      <c r="E958" s="4" t="s">
        <v>27</v>
      </c>
      <c r="F958" s="52" t="s">
        <v>624</v>
      </c>
      <c r="G958" s="7">
        <v>121</v>
      </c>
      <c r="H958" s="9">
        <v>8.2644628099169992</v>
      </c>
      <c r="I958" s="1">
        <v>39.669421487603003</v>
      </c>
      <c r="J958" s="1">
        <v>19.834710743801999</v>
      </c>
      <c r="K958" s="1">
        <v>15.702479338843</v>
      </c>
      <c r="L958" s="1">
        <v>2.4793388429749998</v>
      </c>
      <c r="M958" s="1">
        <v>12.396694214876</v>
      </c>
      <c r="N958" s="1">
        <v>1.6528925619829999</v>
      </c>
      <c r="O958" s="8">
        <v>85.950413223140004</v>
      </c>
    </row>
    <row r="959" spans="3:15" x14ac:dyDescent="0.2">
      <c r="C959" s="70"/>
      <c r="D959" s="67"/>
      <c r="E959" s="4" t="s">
        <v>28</v>
      </c>
      <c r="F959" s="52" t="s">
        <v>624</v>
      </c>
      <c r="G959" s="7">
        <v>135</v>
      </c>
      <c r="H959" s="9">
        <v>22.962962962963001</v>
      </c>
      <c r="I959" s="1">
        <v>33.333333333333002</v>
      </c>
      <c r="J959" s="1">
        <v>10.370370370370001</v>
      </c>
      <c r="K959" s="1">
        <v>14.814814814815</v>
      </c>
      <c r="L959" s="1">
        <v>3.7037037037039999</v>
      </c>
      <c r="M959" s="1">
        <v>9.6296296296299992</v>
      </c>
      <c r="N959" s="1">
        <v>5.1851851851850004</v>
      </c>
      <c r="O959" s="8">
        <v>85.185185185185006</v>
      </c>
    </row>
    <row r="960" spans="3:15" x14ac:dyDescent="0.2">
      <c r="C960" s="70"/>
      <c r="D960" s="67"/>
      <c r="E960" s="4" t="s">
        <v>29</v>
      </c>
      <c r="F960" s="52" t="s">
        <v>624</v>
      </c>
      <c r="G960" s="7">
        <v>610</v>
      </c>
      <c r="H960" s="9">
        <v>17.213114754098001</v>
      </c>
      <c r="I960" s="1">
        <v>36.065573770492001</v>
      </c>
      <c r="J960" s="1">
        <v>15.573770491803</v>
      </c>
      <c r="K960" s="1">
        <v>13.278688524590001</v>
      </c>
      <c r="L960" s="1">
        <v>2.459016393443</v>
      </c>
      <c r="M960" s="1">
        <v>13.606557377049</v>
      </c>
      <c r="N960" s="1">
        <v>1.8032786885250001</v>
      </c>
      <c r="O960" s="8">
        <v>84.590163934426002</v>
      </c>
    </row>
    <row r="961" spans="3:15" x14ac:dyDescent="0.2">
      <c r="C961" s="70"/>
      <c r="D961" s="67"/>
      <c r="E961" s="4" t="s">
        <v>30</v>
      </c>
      <c r="F961" s="52" t="s">
        <v>624</v>
      </c>
      <c r="G961" s="7">
        <v>256</v>
      </c>
      <c r="H961" s="9">
        <v>16.015625</v>
      </c>
      <c r="I961" s="1">
        <v>36.328125</v>
      </c>
      <c r="J961" s="1">
        <v>14.84375</v>
      </c>
      <c r="K961" s="1">
        <v>15.234375</v>
      </c>
      <c r="L961" s="1">
        <v>3.125</v>
      </c>
      <c r="M961" s="1">
        <v>10.9375</v>
      </c>
      <c r="N961" s="1">
        <v>3.515625</v>
      </c>
      <c r="O961" s="8">
        <v>85.546875</v>
      </c>
    </row>
    <row r="962" spans="3:15" x14ac:dyDescent="0.2">
      <c r="C962" s="70"/>
      <c r="D962" s="66" t="s">
        <v>21</v>
      </c>
      <c r="E962" s="5" t="s">
        <v>24</v>
      </c>
      <c r="F962" s="51" t="s">
        <v>624</v>
      </c>
      <c r="G962" s="6">
        <v>149</v>
      </c>
      <c r="H962" s="13">
        <v>25.503355704697999</v>
      </c>
      <c r="I962" s="2">
        <v>42.953020134227998</v>
      </c>
      <c r="J962" s="2">
        <v>10.067114093960001</v>
      </c>
      <c r="K962" s="2">
        <v>5.3691275167789998</v>
      </c>
      <c r="L962" s="2">
        <v>0.67114093959700005</v>
      </c>
      <c r="M962" s="2">
        <v>14.765100671141001</v>
      </c>
      <c r="N962" s="2">
        <v>0.67114093959700005</v>
      </c>
      <c r="O962" s="11">
        <v>84.563758389262006</v>
      </c>
    </row>
    <row r="963" spans="3:15" x14ac:dyDescent="0.2">
      <c r="C963" s="70"/>
      <c r="D963" s="67"/>
      <c r="E963" s="4" t="s">
        <v>25</v>
      </c>
      <c r="F963" s="52" t="s">
        <v>624</v>
      </c>
      <c r="G963" s="7">
        <v>155</v>
      </c>
      <c r="H963" s="9">
        <v>23.870967741935001</v>
      </c>
      <c r="I963" s="1">
        <v>36.774193548386997</v>
      </c>
      <c r="J963" s="1">
        <v>19.354838709677001</v>
      </c>
      <c r="K963" s="1">
        <v>10.967741935484</v>
      </c>
      <c r="L963" s="1">
        <v>0.64516129032299996</v>
      </c>
      <c r="M963" s="1">
        <v>7.7419354838709999</v>
      </c>
      <c r="N963" s="1">
        <v>0.64516129032299996</v>
      </c>
      <c r="O963" s="8">
        <v>91.612903225805994</v>
      </c>
    </row>
    <row r="964" spans="3:15" x14ac:dyDescent="0.2">
      <c r="C964" s="70"/>
      <c r="D964" s="67"/>
      <c r="E964" s="4" t="s">
        <v>26</v>
      </c>
      <c r="F964" s="52" t="s">
        <v>624</v>
      </c>
      <c r="G964" s="7">
        <v>175</v>
      </c>
      <c r="H964" s="9">
        <v>21.714285714286</v>
      </c>
      <c r="I964" s="1">
        <v>38.285714285714</v>
      </c>
      <c r="J964" s="1">
        <v>16</v>
      </c>
      <c r="K964" s="1">
        <v>9.7142857142859995</v>
      </c>
      <c r="L964" s="1">
        <v>0.57142857142900005</v>
      </c>
      <c r="M964" s="1">
        <v>10.857142857143</v>
      </c>
      <c r="N964" s="1">
        <v>2.8571428571430002</v>
      </c>
      <c r="O964" s="8">
        <v>86.285714285713993</v>
      </c>
    </row>
    <row r="965" spans="3:15" x14ac:dyDescent="0.2">
      <c r="C965" s="70"/>
      <c r="D965" s="67"/>
      <c r="E965" s="4" t="s">
        <v>27</v>
      </c>
      <c r="F965" s="52" t="s">
        <v>624</v>
      </c>
      <c r="G965" s="7">
        <v>133</v>
      </c>
      <c r="H965" s="9">
        <v>23.308270676692</v>
      </c>
      <c r="I965" s="1">
        <v>34.586466165414002</v>
      </c>
      <c r="J965" s="1">
        <v>18.045112781955002</v>
      </c>
      <c r="K965" s="1">
        <v>12.030075187970001</v>
      </c>
      <c r="L965" s="1">
        <v>1.503759398496</v>
      </c>
      <c r="M965" s="1">
        <v>9.0225563909769999</v>
      </c>
      <c r="N965" s="1">
        <v>1.503759398496</v>
      </c>
      <c r="O965" s="8">
        <v>89.473684210526002</v>
      </c>
    </row>
    <row r="966" spans="3:15" x14ac:dyDescent="0.2">
      <c r="C966" s="70"/>
      <c r="D966" s="67"/>
      <c r="E966" s="4" t="s">
        <v>28</v>
      </c>
      <c r="F966" s="52" t="s">
        <v>624</v>
      </c>
      <c r="G966" s="7">
        <v>153</v>
      </c>
      <c r="H966" s="9">
        <v>24.836601307190001</v>
      </c>
      <c r="I966" s="1">
        <v>37.908496732026002</v>
      </c>
      <c r="J966" s="1">
        <v>10.457516339869001</v>
      </c>
      <c r="K966" s="1">
        <v>11.111111111111001</v>
      </c>
      <c r="L966" s="1">
        <v>1.9607843137250001</v>
      </c>
      <c r="M966" s="1">
        <v>9.1503267973860005</v>
      </c>
      <c r="N966" s="1">
        <v>4.5751633986930003</v>
      </c>
      <c r="O966" s="8">
        <v>86.274509803922001</v>
      </c>
    </row>
    <row r="967" spans="3:15" x14ac:dyDescent="0.2">
      <c r="C967" s="70"/>
      <c r="D967" s="67"/>
      <c r="E967" s="4" t="s">
        <v>29</v>
      </c>
      <c r="F967" s="52" t="s">
        <v>624</v>
      </c>
      <c r="G967" s="7">
        <v>616</v>
      </c>
      <c r="H967" s="9">
        <v>23.376623376623002</v>
      </c>
      <c r="I967" s="1">
        <v>37.012987012986997</v>
      </c>
      <c r="J967" s="1">
        <v>15.909090909091001</v>
      </c>
      <c r="K967" s="1">
        <v>10.876623376623</v>
      </c>
      <c r="L967" s="1">
        <v>1.136363636364</v>
      </c>
      <c r="M967" s="1">
        <v>9.2532467532469997</v>
      </c>
      <c r="N967" s="1">
        <v>2.4350649350650002</v>
      </c>
      <c r="O967" s="8">
        <v>88.311688311688002</v>
      </c>
    </row>
    <row r="968" spans="3:15" x14ac:dyDescent="0.2">
      <c r="C968" s="70"/>
      <c r="D968" s="67"/>
      <c r="E968" s="4" t="s">
        <v>30</v>
      </c>
      <c r="F968" s="52" t="s">
        <v>624</v>
      </c>
      <c r="G968" s="7">
        <v>286</v>
      </c>
      <c r="H968" s="9">
        <v>24.125874125873999</v>
      </c>
      <c r="I968" s="1">
        <v>36.363636363635997</v>
      </c>
      <c r="J968" s="1">
        <v>13.986013986013999</v>
      </c>
      <c r="K968" s="1">
        <v>11.538461538462</v>
      </c>
      <c r="L968" s="1">
        <v>1.7482517482519999</v>
      </c>
      <c r="M968" s="1">
        <v>9.0909090909089993</v>
      </c>
      <c r="N968" s="1">
        <v>3.1468531468530001</v>
      </c>
      <c r="O968" s="8">
        <v>87.762237762238001</v>
      </c>
    </row>
    <row r="969" spans="3:15" x14ac:dyDescent="0.2">
      <c r="C969" s="66" t="s">
        <v>31</v>
      </c>
      <c r="D969" s="66" t="s">
        <v>23</v>
      </c>
      <c r="E969" s="5" t="s">
        <v>32</v>
      </c>
      <c r="F969" s="51" t="s">
        <v>624</v>
      </c>
      <c r="G969" s="6">
        <v>72</v>
      </c>
      <c r="H969" s="13">
        <v>1.3888888888890001</v>
      </c>
      <c r="I969" s="2">
        <v>6.9444444444439997</v>
      </c>
      <c r="J969" s="2">
        <v>5.5555555555560003</v>
      </c>
      <c r="K969" s="2">
        <v>4.166666666667</v>
      </c>
      <c r="L969" s="2">
        <v>2.7777777777780002</v>
      </c>
      <c r="M969" s="2">
        <v>77.777777777777999</v>
      </c>
      <c r="N969" s="2">
        <v>1.3888888888890001</v>
      </c>
      <c r="O969" s="11">
        <v>20.833333333333002</v>
      </c>
    </row>
    <row r="970" spans="3:15" ht="26" x14ac:dyDescent="0.2">
      <c r="C970" s="70"/>
      <c r="D970" s="67"/>
      <c r="E970" s="4" t="s">
        <v>33</v>
      </c>
      <c r="F970" s="52" t="s">
        <v>624</v>
      </c>
      <c r="G970" s="7">
        <v>1007</v>
      </c>
      <c r="H970" s="9">
        <v>19.662363455809</v>
      </c>
      <c r="I970" s="1">
        <v>41.310824230386999</v>
      </c>
      <c r="J970" s="1">
        <v>17.279046673286999</v>
      </c>
      <c r="K970" s="1">
        <v>11.42005958292</v>
      </c>
      <c r="L970" s="1">
        <v>1.1916583912609999</v>
      </c>
      <c r="M970" s="1">
        <v>7.6464746772590004</v>
      </c>
      <c r="N970" s="1">
        <v>1.4895729890760001</v>
      </c>
      <c r="O970" s="8">
        <v>90.863952333664002</v>
      </c>
    </row>
    <row r="971" spans="3:15" ht="39" x14ac:dyDescent="0.2">
      <c r="C971" s="70"/>
      <c r="D971" s="67"/>
      <c r="E971" s="4" t="s">
        <v>34</v>
      </c>
      <c r="F971" s="52" t="s">
        <v>625</v>
      </c>
      <c r="G971" s="7">
        <v>15</v>
      </c>
      <c r="H971" s="9">
        <v>46.666666666666998</v>
      </c>
      <c r="I971" s="1">
        <v>13.333333333333</v>
      </c>
      <c r="J971" s="1">
        <v>13.333333333333</v>
      </c>
      <c r="K971" s="1">
        <v>6.666666666667</v>
      </c>
      <c r="L971" s="3" t="s">
        <v>61</v>
      </c>
      <c r="M971" s="1">
        <v>13.333333333333</v>
      </c>
      <c r="N971" s="1">
        <v>6.666666666667</v>
      </c>
      <c r="O971" s="8">
        <v>80</v>
      </c>
    </row>
    <row r="972" spans="3:15" ht="39" x14ac:dyDescent="0.2">
      <c r="C972" s="70"/>
      <c r="D972" s="67"/>
      <c r="E972" s="4" t="s">
        <v>35</v>
      </c>
      <c r="F972" s="52" t="s">
        <v>624</v>
      </c>
      <c r="G972" s="7">
        <v>197</v>
      </c>
      <c r="H972" s="9">
        <v>20.304568527918999</v>
      </c>
      <c r="I972" s="1">
        <v>34.010152284264002</v>
      </c>
      <c r="J972" s="1">
        <v>15.736040609137</v>
      </c>
      <c r="K972" s="1">
        <v>15.736040609137</v>
      </c>
      <c r="L972" s="1">
        <v>3.553299492386</v>
      </c>
      <c r="M972" s="1">
        <v>9.1370558375630004</v>
      </c>
      <c r="N972" s="1">
        <v>1.522842639594</v>
      </c>
      <c r="O972" s="8">
        <v>89.340101522843</v>
      </c>
    </row>
    <row r="973" spans="3:15" ht="26" x14ac:dyDescent="0.2">
      <c r="C973" s="70"/>
      <c r="D973" s="67"/>
      <c r="E973" s="4" t="s">
        <v>36</v>
      </c>
      <c r="F973" s="52" t="s">
        <v>624</v>
      </c>
      <c r="G973" s="7">
        <v>205</v>
      </c>
      <c r="H973" s="9">
        <v>27.804878048780001</v>
      </c>
      <c r="I973" s="1">
        <v>31.219512195122</v>
      </c>
      <c r="J973" s="1">
        <v>13.170731707317</v>
      </c>
      <c r="K973" s="1">
        <v>10.243902439024</v>
      </c>
      <c r="L973" s="1">
        <v>2.9268292682929999</v>
      </c>
      <c r="M973" s="1">
        <v>11.707317073171</v>
      </c>
      <c r="N973" s="1">
        <v>2.9268292682929999</v>
      </c>
      <c r="O973" s="8">
        <v>85.365853658537006</v>
      </c>
    </row>
    <row r="974" spans="3:15" x14ac:dyDescent="0.2">
      <c r="C974" s="70"/>
      <c r="D974" s="67"/>
      <c r="E974" s="4" t="s">
        <v>37</v>
      </c>
      <c r="F974" s="52" t="s">
        <v>625</v>
      </c>
      <c r="G974" s="7">
        <v>32</v>
      </c>
      <c r="H974" s="9">
        <v>18.75</v>
      </c>
      <c r="I974" s="1">
        <v>25</v>
      </c>
      <c r="J974" s="1">
        <v>9.375</v>
      </c>
      <c r="K974" s="1">
        <v>15.625</v>
      </c>
      <c r="L974" s="1">
        <v>3.125</v>
      </c>
      <c r="M974" s="1">
        <v>18.75</v>
      </c>
      <c r="N974" s="1">
        <v>9.375</v>
      </c>
      <c r="O974" s="8">
        <v>71.875</v>
      </c>
    </row>
    <row r="975" spans="3:15" x14ac:dyDescent="0.2">
      <c r="C975" s="70"/>
      <c r="D975" s="66" t="s">
        <v>20</v>
      </c>
      <c r="E975" s="5" t="s">
        <v>32</v>
      </c>
      <c r="F975" s="51" t="s">
        <v>625</v>
      </c>
      <c r="G975" s="6">
        <v>38</v>
      </c>
      <c r="H975" s="35" t="s">
        <v>61</v>
      </c>
      <c r="I975" s="2">
        <v>5.2631578947369997</v>
      </c>
      <c r="J975" s="2">
        <v>2.6315789473679998</v>
      </c>
      <c r="K975" s="2">
        <v>2.6315789473679998</v>
      </c>
      <c r="L975" s="2">
        <v>5.2631578947369997</v>
      </c>
      <c r="M975" s="2">
        <v>81.578947368420998</v>
      </c>
      <c r="N975" s="2">
        <v>2.6315789473679998</v>
      </c>
      <c r="O975" s="11">
        <v>15.789473684211</v>
      </c>
    </row>
    <row r="976" spans="3:15" ht="26" x14ac:dyDescent="0.2">
      <c r="C976" s="70"/>
      <c r="D976" s="67"/>
      <c r="E976" s="4" t="s">
        <v>33</v>
      </c>
      <c r="F976" s="52" t="s">
        <v>624</v>
      </c>
      <c r="G976" s="7">
        <v>566</v>
      </c>
      <c r="H976" s="9">
        <v>17.137809187279</v>
      </c>
      <c r="I976" s="1">
        <v>39.399293286218999</v>
      </c>
      <c r="J976" s="1">
        <v>18.551236749116999</v>
      </c>
      <c r="K976" s="1">
        <v>12.190812720847999</v>
      </c>
      <c r="L976" s="1">
        <v>1.9434628975270001</v>
      </c>
      <c r="M976" s="1">
        <v>9.363957597173</v>
      </c>
      <c r="N976" s="1">
        <v>1.413427561837</v>
      </c>
      <c r="O976" s="8">
        <v>89.222614840988996</v>
      </c>
    </row>
    <row r="977" spans="3:15" ht="39" x14ac:dyDescent="0.2">
      <c r="C977" s="70"/>
      <c r="D977" s="67"/>
      <c r="E977" s="4" t="s">
        <v>34</v>
      </c>
      <c r="F977" s="52" t="s">
        <v>625</v>
      </c>
      <c r="G977" s="7">
        <v>7</v>
      </c>
      <c r="H977" s="9">
        <v>57.142857142856997</v>
      </c>
      <c r="I977" s="1">
        <v>14.285714285714</v>
      </c>
      <c r="J977" s="1">
        <v>14.285714285714</v>
      </c>
      <c r="K977" s="1">
        <v>14.285714285714</v>
      </c>
      <c r="L977" s="3" t="s">
        <v>61</v>
      </c>
      <c r="M977" s="3" t="s">
        <v>61</v>
      </c>
      <c r="N977" s="3" t="s">
        <v>61</v>
      </c>
      <c r="O977" s="8">
        <v>100</v>
      </c>
    </row>
    <row r="978" spans="3:15" ht="39" x14ac:dyDescent="0.2">
      <c r="C978" s="70"/>
      <c r="D978" s="67"/>
      <c r="E978" s="4" t="s">
        <v>35</v>
      </c>
      <c r="F978" s="52" t="s">
        <v>624</v>
      </c>
      <c r="G978" s="7">
        <v>78</v>
      </c>
      <c r="H978" s="9">
        <v>12.820512820513001</v>
      </c>
      <c r="I978" s="1">
        <v>28.205128205127998</v>
      </c>
      <c r="J978" s="1">
        <v>21.794871794872002</v>
      </c>
      <c r="K978" s="1">
        <v>23.076923076922998</v>
      </c>
      <c r="L978" s="1">
        <v>6.4102564102560002</v>
      </c>
      <c r="M978" s="1">
        <v>7.6923076923079998</v>
      </c>
      <c r="N978" s="3" t="s">
        <v>61</v>
      </c>
      <c r="O978" s="8">
        <v>92.307692307691994</v>
      </c>
    </row>
    <row r="979" spans="3:15" ht="26" x14ac:dyDescent="0.2">
      <c r="C979" s="70"/>
      <c r="D979" s="67"/>
      <c r="E979" s="4" t="s">
        <v>36</v>
      </c>
      <c r="F979" s="52" t="s">
        <v>624</v>
      </c>
      <c r="G979" s="7">
        <v>58</v>
      </c>
      <c r="H979" s="9">
        <v>25.862068965517</v>
      </c>
      <c r="I979" s="1">
        <v>31.034482758620999</v>
      </c>
      <c r="J979" s="1">
        <v>3.4482758620689999</v>
      </c>
      <c r="K979" s="1">
        <v>15.517241379310001</v>
      </c>
      <c r="L979" s="1">
        <v>1.7241379310339999</v>
      </c>
      <c r="M979" s="1">
        <v>18.965517241379001</v>
      </c>
      <c r="N979" s="1">
        <v>3.4482758620689999</v>
      </c>
      <c r="O979" s="8">
        <v>77.586206896552</v>
      </c>
    </row>
    <row r="980" spans="3:15" x14ac:dyDescent="0.2">
      <c r="C980" s="70"/>
      <c r="D980" s="67"/>
      <c r="E980" s="4" t="s">
        <v>37</v>
      </c>
      <c r="F980" s="52" t="s">
        <v>625</v>
      </c>
      <c r="G980" s="7">
        <v>16</v>
      </c>
      <c r="H980" s="9">
        <v>6.25</v>
      </c>
      <c r="I980" s="1">
        <v>25</v>
      </c>
      <c r="J980" s="1">
        <v>12.5</v>
      </c>
      <c r="K980" s="1">
        <v>18.75</v>
      </c>
      <c r="L980" s="1">
        <v>6.25</v>
      </c>
      <c r="M980" s="1">
        <v>18.75</v>
      </c>
      <c r="N980" s="1">
        <v>12.5</v>
      </c>
      <c r="O980" s="8">
        <v>68.75</v>
      </c>
    </row>
    <row r="981" spans="3:15" x14ac:dyDescent="0.2">
      <c r="C981" s="70"/>
      <c r="D981" s="66" t="s">
        <v>21</v>
      </c>
      <c r="E981" s="5" t="s">
        <v>32</v>
      </c>
      <c r="F981" s="51" t="s">
        <v>625</v>
      </c>
      <c r="G981" s="6">
        <v>34</v>
      </c>
      <c r="H981" s="13">
        <v>2.9411764705880001</v>
      </c>
      <c r="I981" s="2">
        <v>8.8235294117649996</v>
      </c>
      <c r="J981" s="2">
        <v>8.8235294117649996</v>
      </c>
      <c r="K981" s="2">
        <v>5.8823529411760003</v>
      </c>
      <c r="L981" s="14" t="s">
        <v>61</v>
      </c>
      <c r="M981" s="2">
        <v>73.529411764705998</v>
      </c>
      <c r="N981" s="14" t="s">
        <v>61</v>
      </c>
      <c r="O981" s="11">
        <v>26.470588235293999</v>
      </c>
    </row>
    <row r="982" spans="3:15" ht="26" x14ac:dyDescent="0.2">
      <c r="C982" s="70"/>
      <c r="D982" s="67"/>
      <c r="E982" s="4" t="s">
        <v>33</v>
      </c>
      <c r="F982" s="52" t="s">
        <v>624</v>
      </c>
      <c r="G982" s="7">
        <v>441</v>
      </c>
      <c r="H982" s="9">
        <v>22.902494331065999</v>
      </c>
      <c r="I982" s="1">
        <v>43.764172335601003</v>
      </c>
      <c r="J982" s="1">
        <v>15.646258503401</v>
      </c>
      <c r="K982" s="1">
        <v>10.430839002268</v>
      </c>
      <c r="L982" s="1">
        <v>0.22675736961500001</v>
      </c>
      <c r="M982" s="1">
        <v>5.4421768707479998</v>
      </c>
      <c r="N982" s="1">
        <v>1.587301587302</v>
      </c>
      <c r="O982" s="8">
        <v>92.970521541950006</v>
      </c>
    </row>
    <row r="983" spans="3:15" ht="39" x14ac:dyDescent="0.2">
      <c r="C983" s="70"/>
      <c r="D983" s="67"/>
      <c r="E983" s="4" t="s">
        <v>34</v>
      </c>
      <c r="F983" s="52" t="s">
        <v>625</v>
      </c>
      <c r="G983" s="7">
        <v>8</v>
      </c>
      <c r="H983" s="9">
        <v>37.5</v>
      </c>
      <c r="I983" s="1">
        <v>12.5</v>
      </c>
      <c r="J983" s="1">
        <v>12.5</v>
      </c>
      <c r="K983" s="3" t="s">
        <v>61</v>
      </c>
      <c r="L983" s="3" t="s">
        <v>61</v>
      </c>
      <c r="M983" s="1">
        <v>25</v>
      </c>
      <c r="N983" s="1">
        <v>12.5</v>
      </c>
      <c r="O983" s="8">
        <v>62.5</v>
      </c>
    </row>
    <row r="984" spans="3:15" ht="39" x14ac:dyDescent="0.2">
      <c r="C984" s="70"/>
      <c r="D984" s="67"/>
      <c r="E984" s="4" t="s">
        <v>35</v>
      </c>
      <c r="F984" s="52" t="s">
        <v>624</v>
      </c>
      <c r="G984" s="7">
        <v>119</v>
      </c>
      <c r="H984" s="9">
        <v>25.210084033613001</v>
      </c>
      <c r="I984" s="1">
        <v>37.815126050419998</v>
      </c>
      <c r="J984" s="1">
        <v>11.764705882353001</v>
      </c>
      <c r="K984" s="1">
        <v>10.924369747899</v>
      </c>
      <c r="L984" s="1">
        <v>1.680672268908</v>
      </c>
      <c r="M984" s="1">
        <v>10.084033613444999</v>
      </c>
      <c r="N984" s="1">
        <v>2.5210084033609998</v>
      </c>
      <c r="O984" s="8">
        <v>87.394957983192995</v>
      </c>
    </row>
    <row r="985" spans="3:15" ht="26" x14ac:dyDescent="0.2">
      <c r="C985" s="70"/>
      <c r="D985" s="67"/>
      <c r="E985" s="4" t="s">
        <v>36</v>
      </c>
      <c r="F985" s="52" t="s">
        <v>624</v>
      </c>
      <c r="G985" s="7">
        <v>147</v>
      </c>
      <c r="H985" s="9">
        <v>28.571428571428999</v>
      </c>
      <c r="I985" s="1">
        <v>31.292517006802999</v>
      </c>
      <c r="J985" s="1">
        <v>17.006802721088</v>
      </c>
      <c r="K985" s="1">
        <v>8.1632653061219997</v>
      </c>
      <c r="L985" s="1">
        <v>3.4013605442179999</v>
      </c>
      <c r="M985" s="1">
        <v>8.8435374149660007</v>
      </c>
      <c r="N985" s="1">
        <v>2.7210884353739999</v>
      </c>
      <c r="O985" s="8">
        <v>88.435374149660007</v>
      </c>
    </row>
    <row r="986" spans="3:15" x14ac:dyDescent="0.2">
      <c r="C986" s="70"/>
      <c r="D986" s="67"/>
      <c r="E986" s="4" t="s">
        <v>37</v>
      </c>
      <c r="F986" s="52" t="s">
        <v>625</v>
      </c>
      <c r="G986" s="7">
        <v>16</v>
      </c>
      <c r="H986" s="9">
        <v>31.25</v>
      </c>
      <c r="I986" s="1">
        <v>25</v>
      </c>
      <c r="J986" s="1">
        <v>6.25</v>
      </c>
      <c r="K986" s="1">
        <v>12.5</v>
      </c>
      <c r="L986" s="3" t="s">
        <v>61</v>
      </c>
      <c r="M986" s="1">
        <v>18.75</v>
      </c>
      <c r="N986" s="1">
        <v>6.25</v>
      </c>
      <c r="O986" s="8">
        <v>75</v>
      </c>
    </row>
    <row r="987" spans="3:15" x14ac:dyDescent="0.2">
      <c r="C987" s="66" t="s">
        <v>38</v>
      </c>
      <c r="D987" s="66" t="s">
        <v>23</v>
      </c>
      <c r="E987" s="5" t="s">
        <v>39</v>
      </c>
      <c r="F987" s="51" t="s">
        <v>624</v>
      </c>
      <c r="G987" s="6">
        <v>458</v>
      </c>
      <c r="H987" s="13">
        <v>21.615720524017</v>
      </c>
      <c r="I987" s="2">
        <v>29.257641921396999</v>
      </c>
      <c r="J987" s="2">
        <v>12.008733624454001</v>
      </c>
      <c r="K987" s="2">
        <v>11.790393013099999</v>
      </c>
      <c r="L987" s="2">
        <v>2.8384279475979999</v>
      </c>
      <c r="M987" s="2">
        <v>19.868995633188</v>
      </c>
      <c r="N987" s="2">
        <v>2.6200873362450001</v>
      </c>
      <c r="O987" s="11">
        <v>77.510917030567995</v>
      </c>
    </row>
    <row r="988" spans="3:15" x14ac:dyDescent="0.2">
      <c r="C988" s="70"/>
      <c r="D988" s="67"/>
      <c r="E988" s="4" t="s">
        <v>40</v>
      </c>
      <c r="F988" s="52" t="s">
        <v>624</v>
      </c>
      <c r="G988" s="7">
        <v>973</v>
      </c>
      <c r="H988" s="9">
        <v>19.527235354573001</v>
      </c>
      <c r="I988" s="1">
        <v>42.137718396711001</v>
      </c>
      <c r="J988" s="1">
        <v>17.471736896197001</v>
      </c>
      <c r="K988" s="1">
        <v>11.408016443988</v>
      </c>
      <c r="L988" s="1">
        <v>0.82219938334999998</v>
      </c>
      <c r="M988" s="1">
        <v>7.1942446043170003</v>
      </c>
      <c r="N988" s="1">
        <v>1.438848920863</v>
      </c>
      <c r="O988" s="8">
        <v>91.366906474819999</v>
      </c>
    </row>
    <row r="989" spans="3:15" x14ac:dyDescent="0.2">
      <c r="C989" s="70"/>
      <c r="D989" s="67"/>
      <c r="E989" s="4" t="s">
        <v>41</v>
      </c>
      <c r="F989" s="52" t="s">
        <v>624</v>
      </c>
      <c r="G989" s="7">
        <v>0</v>
      </c>
      <c r="H989" s="17" t="s">
        <v>61</v>
      </c>
      <c r="I989" s="3" t="s">
        <v>61</v>
      </c>
      <c r="J989" s="3" t="s">
        <v>61</v>
      </c>
      <c r="K989" s="3" t="s">
        <v>61</v>
      </c>
      <c r="L989" s="3" t="s">
        <v>61</v>
      </c>
      <c r="M989" s="3" t="s">
        <v>61</v>
      </c>
      <c r="N989" s="3" t="s">
        <v>61</v>
      </c>
      <c r="O989" s="18" t="s">
        <v>61</v>
      </c>
    </row>
    <row r="990" spans="3:15" x14ac:dyDescent="0.2">
      <c r="C990" s="70"/>
      <c r="D990" s="67"/>
      <c r="E990" s="4" t="s">
        <v>42</v>
      </c>
      <c r="F990" s="52" t="s">
        <v>625</v>
      </c>
      <c r="G990" s="7">
        <v>34</v>
      </c>
      <c r="H990" s="9">
        <v>17.647058823529001</v>
      </c>
      <c r="I990" s="1">
        <v>14.705882352941</v>
      </c>
      <c r="J990" s="1">
        <v>20.588235294118</v>
      </c>
      <c r="K990" s="1">
        <v>11.764705882353001</v>
      </c>
      <c r="L990" s="1">
        <v>8.8235294117649996</v>
      </c>
      <c r="M990" s="1">
        <v>26.470588235293999</v>
      </c>
      <c r="N990" s="3" t="s">
        <v>61</v>
      </c>
      <c r="O990" s="8">
        <v>73.529411764705998</v>
      </c>
    </row>
    <row r="991" spans="3:15" x14ac:dyDescent="0.2">
      <c r="C991" s="70"/>
      <c r="D991" s="67"/>
      <c r="E991" s="4" t="s">
        <v>43</v>
      </c>
      <c r="F991" s="52" t="s">
        <v>625</v>
      </c>
      <c r="G991" s="7">
        <v>10</v>
      </c>
      <c r="H991" s="9">
        <v>50</v>
      </c>
      <c r="I991" s="3" t="s">
        <v>61</v>
      </c>
      <c r="J991" s="1">
        <v>40</v>
      </c>
      <c r="K991" s="3" t="s">
        <v>61</v>
      </c>
      <c r="L991" s="3" t="s">
        <v>61</v>
      </c>
      <c r="M991" s="1">
        <v>10</v>
      </c>
      <c r="N991" s="3" t="s">
        <v>61</v>
      </c>
      <c r="O991" s="8">
        <v>90</v>
      </c>
    </row>
    <row r="992" spans="3:15" x14ac:dyDescent="0.2">
      <c r="C992" s="70"/>
      <c r="D992" s="67"/>
      <c r="E992" s="4" t="s">
        <v>44</v>
      </c>
      <c r="F992" s="52" t="s">
        <v>625</v>
      </c>
      <c r="G992" s="7">
        <v>31</v>
      </c>
      <c r="H992" s="9">
        <v>16.129032258064999</v>
      </c>
      <c r="I992" s="1">
        <v>29.032258064516</v>
      </c>
      <c r="J992" s="1">
        <v>12.903225806451999</v>
      </c>
      <c r="K992" s="1">
        <v>12.903225806451999</v>
      </c>
      <c r="L992" s="1">
        <v>3.2258064516129998</v>
      </c>
      <c r="M992" s="1">
        <v>22.580645161290001</v>
      </c>
      <c r="N992" s="1">
        <v>3.2258064516129998</v>
      </c>
      <c r="O992" s="8">
        <v>74.193548387096996</v>
      </c>
    </row>
    <row r="993" spans="3:15" x14ac:dyDescent="0.2">
      <c r="C993" s="70"/>
      <c r="D993" s="67"/>
      <c r="E993" s="4" t="s">
        <v>37</v>
      </c>
      <c r="F993" s="52" t="s">
        <v>625</v>
      </c>
      <c r="G993" s="7">
        <v>22</v>
      </c>
      <c r="H993" s="9">
        <v>18.181818181817999</v>
      </c>
      <c r="I993" s="1">
        <v>18.181818181817999</v>
      </c>
      <c r="J993" s="1">
        <v>4.5454545454549997</v>
      </c>
      <c r="K993" s="1">
        <v>13.636363636364001</v>
      </c>
      <c r="L993" s="1">
        <v>13.636363636364001</v>
      </c>
      <c r="M993" s="1">
        <v>22.727272727273</v>
      </c>
      <c r="N993" s="1">
        <v>9.0909090909089993</v>
      </c>
      <c r="O993" s="8">
        <v>68.181818181818002</v>
      </c>
    </row>
    <row r="994" spans="3:15" x14ac:dyDescent="0.2">
      <c r="C994" s="70"/>
      <c r="D994" s="66" t="s">
        <v>20</v>
      </c>
      <c r="E994" s="5" t="s">
        <v>39</v>
      </c>
      <c r="F994" s="51" t="s">
        <v>624</v>
      </c>
      <c r="G994" s="6">
        <v>175</v>
      </c>
      <c r="H994" s="13">
        <v>14.857142857143</v>
      </c>
      <c r="I994" s="2">
        <v>25.142857142857</v>
      </c>
      <c r="J994" s="2">
        <v>11.428571428571001</v>
      </c>
      <c r="K994" s="2">
        <v>17.142857142857</v>
      </c>
      <c r="L994" s="2">
        <v>4</v>
      </c>
      <c r="M994" s="2">
        <v>25.714285714286</v>
      </c>
      <c r="N994" s="2">
        <v>1.714285714286</v>
      </c>
      <c r="O994" s="11">
        <v>72.571428571428996</v>
      </c>
    </row>
    <row r="995" spans="3:15" x14ac:dyDescent="0.2">
      <c r="C995" s="70"/>
      <c r="D995" s="67"/>
      <c r="E995" s="4" t="s">
        <v>40</v>
      </c>
      <c r="F995" s="52" t="s">
        <v>624</v>
      </c>
      <c r="G995" s="7">
        <v>538</v>
      </c>
      <c r="H995" s="9">
        <v>17.100371747212002</v>
      </c>
      <c r="I995" s="1">
        <v>40.334572490706002</v>
      </c>
      <c r="J995" s="1">
        <v>18.401486988847999</v>
      </c>
      <c r="K995" s="1">
        <v>12.453531598513001</v>
      </c>
      <c r="L995" s="1">
        <v>1.4869888475840001</v>
      </c>
      <c r="M995" s="1">
        <v>8.5501858736060008</v>
      </c>
      <c r="N995" s="1">
        <v>1.672862453532</v>
      </c>
      <c r="O995" s="8">
        <v>89.776951672861998</v>
      </c>
    </row>
    <row r="996" spans="3:15" x14ac:dyDescent="0.2">
      <c r="C996" s="70"/>
      <c r="D996" s="67"/>
      <c r="E996" s="4" t="s">
        <v>41</v>
      </c>
      <c r="F996" s="52" t="s">
        <v>624</v>
      </c>
      <c r="G996" s="7">
        <v>0</v>
      </c>
      <c r="H996" s="17" t="s">
        <v>61</v>
      </c>
      <c r="I996" s="3" t="s">
        <v>61</v>
      </c>
      <c r="J996" s="3" t="s">
        <v>61</v>
      </c>
      <c r="K996" s="3" t="s">
        <v>61</v>
      </c>
      <c r="L996" s="3" t="s">
        <v>61</v>
      </c>
      <c r="M996" s="3" t="s">
        <v>61</v>
      </c>
      <c r="N996" s="3" t="s">
        <v>61</v>
      </c>
      <c r="O996" s="18" t="s">
        <v>61</v>
      </c>
    </row>
    <row r="997" spans="3:15" x14ac:dyDescent="0.2">
      <c r="C997" s="70"/>
      <c r="D997" s="67"/>
      <c r="E997" s="4" t="s">
        <v>42</v>
      </c>
      <c r="F997" s="52" t="s">
        <v>625</v>
      </c>
      <c r="G997" s="7">
        <v>20</v>
      </c>
      <c r="H997" s="9">
        <v>15</v>
      </c>
      <c r="I997" s="1">
        <v>20</v>
      </c>
      <c r="J997" s="1">
        <v>30</v>
      </c>
      <c r="K997" s="3" t="s">
        <v>61</v>
      </c>
      <c r="L997" s="1">
        <v>10</v>
      </c>
      <c r="M997" s="1">
        <v>25</v>
      </c>
      <c r="N997" s="3" t="s">
        <v>61</v>
      </c>
      <c r="O997" s="8">
        <v>75</v>
      </c>
    </row>
    <row r="998" spans="3:15" x14ac:dyDescent="0.2">
      <c r="C998" s="70"/>
      <c r="D998" s="67"/>
      <c r="E998" s="4" t="s">
        <v>43</v>
      </c>
      <c r="F998" s="52" t="s">
        <v>625</v>
      </c>
      <c r="G998" s="7">
        <v>5</v>
      </c>
      <c r="H998" s="9">
        <v>60</v>
      </c>
      <c r="I998" s="3" t="s">
        <v>61</v>
      </c>
      <c r="J998" s="1">
        <v>20</v>
      </c>
      <c r="K998" s="3" t="s">
        <v>61</v>
      </c>
      <c r="L998" s="3" t="s">
        <v>61</v>
      </c>
      <c r="M998" s="1">
        <v>20</v>
      </c>
      <c r="N998" s="3" t="s">
        <v>61</v>
      </c>
      <c r="O998" s="8">
        <v>80</v>
      </c>
    </row>
    <row r="999" spans="3:15" x14ac:dyDescent="0.2">
      <c r="C999" s="70"/>
      <c r="D999" s="67"/>
      <c r="E999" s="4" t="s">
        <v>44</v>
      </c>
      <c r="F999" s="52" t="s">
        <v>625</v>
      </c>
      <c r="G999" s="7">
        <v>14</v>
      </c>
      <c r="H999" s="9">
        <v>14.285714285714</v>
      </c>
      <c r="I999" s="1">
        <v>28.571428571428999</v>
      </c>
      <c r="J999" s="1">
        <v>7.1428571428570002</v>
      </c>
      <c r="K999" s="1">
        <v>21.428571428571001</v>
      </c>
      <c r="L999" s="3" t="s">
        <v>61</v>
      </c>
      <c r="M999" s="1">
        <v>28.571428571428999</v>
      </c>
      <c r="N999" s="3" t="s">
        <v>61</v>
      </c>
      <c r="O999" s="8">
        <v>71.428571428571004</v>
      </c>
    </row>
    <row r="1000" spans="3:15" x14ac:dyDescent="0.2">
      <c r="C1000" s="70"/>
      <c r="D1000" s="67"/>
      <c r="E1000" s="4" t="s">
        <v>37</v>
      </c>
      <c r="F1000" s="52" t="s">
        <v>625</v>
      </c>
      <c r="G1000" s="7">
        <v>11</v>
      </c>
      <c r="H1000" s="9">
        <v>9.0909090909089993</v>
      </c>
      <c r="I1000" s="1">
        <v>9.0909090909089993</v>
      </c>
      <c r="J1000" s="1">
        <v>9.0909090909089993</v>
      </c>
      <c r="K1000" s="1">
        <v>9.0909090909089993</v>
      </c>
      <c r="L1000" s="1">
        <v>27.272727272727</v>
      </c>
      <c r="M1000" s="1">
        <v>27.272727272727</v>
      </c>
      <c r="N1000" s="1">
        <v>9.0909090909089993</v>
      </c>
      <c r="O1000" s="8">
        <v>63.636363636364003</v>
      </c>
    </row>
    <row r="1001" spans="3:15" x14ac:dyDescent="0.2">
      <c r="C1001" s="70"/>
      <c r="D1001" s="66" t="s">
        <v>21</v>
      </c>
      <c r="E1001" s="5" t="s">
        <v>39</v>
      </c>
      <c r="F1001" s="51" t="s">
        <v>624</v>
      </c>
      <c r="G1001" s="6">
        <v>283</v>
      </c>
      <c r="H1001" s="13">
        <v>25.795053003534001</v>
      </c>
      <c r="I1001" s="2">
        <v>31.802120141343</v>
      </c>
      <c r="J1001" s="2">
        <v>12.367491166078</v>
      </c>
      <c r="K1001" s="2">
        <v>8.4805653710249995</v>
      </c>
      <c r="L1001" s="2">
        <v>2.1201413427559999</v>
      </c>
      <c r="M1001" s="2">
        <v>16.254416961131</v>
      </c>
      <c r="N1001" s="2">
        <v>3.1802120141339998</v>
      </c>
      <c r="O1001" s="11">
        <v>80.565371024735001</v>
      </c>
    </row>
    <row r="1002" spans="3:15" x14ac:dyDescent="0.2">
      <c r="C1002" s="70"/>
      <c r="D1002" s="67"/>
      <c r="E1002" s="4" t="s">
        <v>40</v>
      </c>
      <c r="F1002" s="52" t="s">
        <v>624</v>
      </c>
      <c r="G1002" s="7">
        <v>435</v>
      </c>
      <c r="H1002" s="9">
        <v>22.528735632183999</v>
      </c>
      <c r="I1002" s="1">
        <v>44.367816091953998</v>
      </c>
      <c r="J1002" s="1">
        <v>16.321839080459998</v>
      </c>
      <c r="K1002" s="1">
        <v>10.114942528736</v>
      </c>
      <c r="L1002" s="3" t="s">
        <v>61</v>
      </c>
      <c r="M1002" s="1">
        <v>5.5172413793099997</v>
      </c>
      <c r="N1002" s="1">
        <v>1.149425287356</v>
      </c>
      <c r="O1002" s="8">
        <v>93.333333333333002</v>
      </c>
    </row>
    <row r="1003" spans="3:15" x14ac:dyDescent="0.2">
      <c r="C1003" s="70"/>
      <c r="D1003" s="67"/>
      <c r="E1003" s="4" t="s">
        <v>41</v>
      </c>
      <c r="F1003" s="52" t="s">
        <v>624</v>
      </c>
      <c r="G1003" s="7">
        <v>0</v>
      </c>
      <c r="H1003" s="17" t="s">
        <v>61</v>
      </c>
      <c r="I1003" s="3" t="s">
        <v>61</v>
      </c>
      <c r="J1003" s="3" t="s">
        <v>61</v>
      </c>
      <c r="K1003" s="3" t="s">
        <v>61</v>
      </c>
      <c r="L1003" s="3" t="s">
        <v>61</v>
      </c>
      <c r="M1003" s="3" t="s">
        <v>61</v>
      </c>
      <c r="N1003" s="3" t="s">
        <v>61</v>
      </c>
      <c r="O1003" s="18" t="s">
        <v>61</v>
      </c>
    </row>
    <row r="1004" spans="3:15" x14ac:dyDescent="0.2">
      <c r="C1004" s="70"/>
      <c r="D1004" s="67"/>
      <c r="E1004" s="4" t="s">
        <v>42</v>
      </c>
      <c r="F1004" s="52" t="s">
        <v>625</v>
      </c>
      <c r="G1004" s="7">
        <v>14</v>
      </c>
      <c r="H1004" s="9">
        <v>21.428571428571001</v>
      </c>
      <c r="I1004" s="1">
        <v>7.1428571428570002</v>
      </c>
      <c r="J1004" s="1">
        <v>7.1428571428570002</v>
      </c>
      <c r="K1004" s="1">
        <v>28.571428571428999</v>
      </c>
      <c r="L1004" s="1">
        <v>7.1428571428570002</v>
      </c>
      <c r="M1004" s="1">
        <v>28.571428571428999</v>
      </c>
      <c r="N1004" s="3" t="s">
        <v>61</v>
      </c>
      <c r="O1004" s="8">
        <v>71.428571428571004</v>
      </c>
    </row>
    <row r="1005" spans="3:15" x14ac:dyDescent="0.2">
      <c r="C1005" s="70"/>
      <c r="D1005" s="67"/>
      <c r="E1005" s="4" t="s">
        <v>43</v>
      </c>
      <c r="F1005" s="52" t="s">
        <v>625</v>
      </c>
      <c r="G1005" s="7">
        <v>5</v>
      </c>
      <c r="H1005" s="9">
        <v>40</v>
      </c>
      <c r="I1005" s="3" t="s">
        <v>61</v>
      </c>
      <c r="J1005" s="1">
        <v>60</v>
      </c>
      <c r="K1005" s="3" t="s">
        <v>61</v>
      </c>
      <c r="L1005" s="3" t="s">
        <v>61</v>
      </c>
      <c r="M1005" s="3" t="s">
        <v>61</v>
      </c>
      <c r="N1005" s="3" t="s">
        <v>61</v>
      </c>
      <c r="O1005" s="8">
        <v>100</v>
      </c>
    </row>
    <row r="1006" spans="3:15" x14ac:dyDescent="0.2">
      <c r="C1006" s="70"/>
      <c r="D1006" s="67"/>
      <c r="E1006" s="4" t="s">
        <v>44</v>
      </c>
      <c r="F1006" s="52" t="s">
        <v>625</v>
      </c>
      <c r="G1006" s="7">
        <v>17</v>
      </c>
      <c r="H1006" s="9">
        <v>17.647058823529001</v>
      </c>
      <c r="I1006" s="1">
        <v>29.411764705882</v>
      </c>
      <c r="J1006" s="1">
        <v>17.647058823529001</v>
      </c>
      <c r="K1006" s="1">
        <v>5.8823529411760003</v>
      </c>
      <c r="L1006" s="1">
        <v>5.8823529411760003</v>
      </c>
      <c r="M1006" s="1">
        <v>17.647058823529001</v>
      </c>
      <c r="N1006" s="1">
        <v>5.8823529411760003</v>
      </c>
      <c r="O1006" s="8">
        <v>76.470588235294002</v>
      </c>
    </row>
    <row r="1007" spans="3:15" x14ac:dyDescent="0.2">
      <c r="C1007" s="70"/>
      <c r="D1007" s="67"/>
      <c r="E1007" s="4" t="s">
        <v>37</v>
      </c>
      <c r="F1007" s="52" t="s">
        <v>625</v>
      </c>
      <c r="G1007" s="7">
        <v>11</v>
      </c>
      <c r="H1007" s="9">
        <v>27.272727272727</v>
      </c>
      <c r="I1007" s="1">
        <v>27.272727272727</v>
      </c>
      <c r="J1007" s="3" t="s">
        <v>61</v>
      </c>
      <c r="K1007" s="1">
        <v>18.181818181817999</v>
      </c>
      <c r="L1007" s="3" t="s">
        <v>61</v>
      </c>
      <c r="M1007" s="1">
        <v>18.181818181817999</v>
      </c>
      <c r="N1007" s="1">
        <v>9.0909090909089993</v>
      </c>
      <c r="O1007" s="8">
        <v>72.727272727273004</v>
      </c>
    </row>
    <row r="1008" spans="3:15" x14ac:dyDescent="0.2">
      <c r="C1008" s="66" t="s">
        <v>45</v>
      </c>
      <c r="D1008" s="64" t="s">
        <v>19</v>
      </c>
      <c r="E1008" s="5" t="s">
        <v>46</v>
      </c>
      <c r="F1008" s="51" t="s">
        <v>624</v>
      </c>
      <c r="G1008" s="6">
        <v>770</v>
      </c>
      <c r="H1008" s="13">
        <v>21.298701298701001</v>
      </c>
      <c r="I1008" s="2">
        <v>39.220779220779001</v>
      </c>
      <c r="J1008" s="2">
        <v>14.285714285714</v>
      </c>
      <c r="K1008" s="2">
        <v>13.116883116883001</v>
      </c>
      <c r="L1008" s="2">
        <v>0.90909090909099999</v>
      </c>
      <c r="M1008" s="2">
        <v>9.6103896103899995</v>
      </c>
      <c r="N1008" s="2">
        <v>1.5584415584419999</v>
      </c>
      <c r="O1008" s="11">
        <v>88.831168831168995</v>
      </c>
    </row>
    <row r="1009" spans="2:22" ht="26" x14ac:dyDescent="0.2">
      <c r="C1009" s="70"/>
      <c r="D1009" s="65"/>
      <c r="E1009" s="4" t="s">
        <v>47</v>
      </c>
      <c r="F1009" s="52" t="s">
        <v>624</v>
      </c>
      <c r="G1009" s="7">
        <v>335</v>
      </c>
      <c r="H1009" s="9">
        <v>17.611940298507001</v>
      </c>
      <c r="I1009" s="1">
        <v>38.805970149254001</v>
      </c>
      <c r="J1009" s="1">
        <v>17.313432835821001</v>
      </c>
      <c r="K1009" s="1">
        <v>9.8507462686569998</v>
      </c>
      <c r="L1009" s="1">
        <v>1.492537313433</v>
      </c>
      <c r="M1009" s="1">
        <v>13.134328358209</v>
      </c>
      <c r="N1009" s="1">
        <v>1.791044776119</v>
      </c>
      <c r="O1009" s="8">
        <v>85.074626865672002</v>
      </c>
    </row>
    <row r="1010" spans="2:22" x14ac:dyDescent="0.2">
      <c r="C1010" s="70"/>
      <c r="D1010" s="65"/>
      <c r="E1010" s="4" t="s">
        <v>48</v>
      </c>
      <c r="F1010" s="52" t="s">
        <v>625</v>
      </c>
      <c r="G1010" s="7">
        <v>34</v>
      </c>
      <c r="H1010" s="9">
        <v>35.294117647058997</v>
      </c>
      <c r="I1010" s="1">
        <v>35.294117647058997</v>
      </c>
      <c r="J1010" s="1">
        <v>8.8235294117649996</v>
      </c>
      <c r="K1010" s="3" t="s">
        <v>61</v>
      </c>
      <c r="L1010" s="3" t="s">
        <v>61</v>
      </c>
      <c r="M1010" s="1">
        <v>20.588235294118</v>
      </c>
      <c r="N1010" s="3" t="s">
        <v>61</v>
      </c>
      <c r="O1010" s="8">
        <v>79.411764705882007</v>
      </c>
    </row>
    <row r="1011" spans="2:22" ht="39" x14ac:dyDescent="0.2">
      <c r="C1011" s="70"/>
      <c r="D1011" s="65"/>
      <c r="E1011" s="4" t="s">
        <v>49</v>
      </c>
      <c r="F1011" s="52" t="s">
        <v>624</v>
      </c>
      <c r="G1011" s="7">
        <v>318</v>
      </c>
      <c r="H1011" s="9">
        <v>17.924528301887001</v>
      </c>
      <c r="I1011" s="1">
        <v>32.704402515722997</v>
      </c>
      <c r="J1011" s="1">
        <v>18.238993710692</v>
      </c>
      <c r="K1011" s="1">
        <v>11.006289308175999</v>
      </c>
      <c r="L1011" s="1">
        <v>3.1446540880499998</v>
      </c>
      <c r="M1011" s="1">
        <v>15.094339622642</v>
      </c>
      <c r="N1011" s="1">
        <v>1.88679245283</v>
      </c>
      <c r="O1011" s="8">
        <v>83.018867924527996</v>
      </c>
    </row>
    <row r="1012" spans="2:22" x14ac:dyDescent="0.2">
      <c r="C1012" s="70"/>
      <c r="D1012" s="65"/>
      <c r="E1012" s="4" t="s">
        <v>50</v>
      </c>
      <c r="F1012" s="52" t="s">
        <v>625</v>
      </c>
      <c r="G1012" s="7">
        <v>18</v>
      </c>
      <c r="H1012" s="9">
        <v>16.666666666666998</v>
      </c>
      <c r="I1012" s="1">
        <v>16.666666666666998</v>
      </c>
      <c r="J1012" s="1">
        <v>22.222222222222001</v>
      </c>
      <c r="K1012" s="1">
        <v>11.111111111111001</v>
      </c>
      <c r="L1012" s="1">
        <v>16.666666666666998</v>
      </c>
      <c r="M1012" s="1">
        <v>11.111111111111001</v>
      </c>
      <c r="N1012" s="1">
        <v>5.5555555555560003</v>
      </c>
      <c r="O1012" s="8">
        <v>83.333333333333002</v>
      </c>
    </row>
    <row r="1013" spans="2:22" x14ac:dyDescent="0.2">
      <c r="C1013" s="70"/>
      <c r="D1013" s="65"/>
      <c r="E1013" s="4" t="s">
        <v>44</v>
      </c>
      <c r="F1013" s="52" t="s">
        <v>625</v>
      </c>
      <c r="G1013" s="7">
        <v>25</v>
      </c>
      <c r="H1013" s="9">
        <v>16</v>
      </c>
      <c r="I1013" s="1">
        <v>24</v>
      </c>
      <c r="J1013" s="1">
        <v>16</v>
      </c>
      <c r="K1013" s="1">
        <v>16</v>
      </c>
      <c r="L1013" s="1">
        <v>8</v>
      </c>
      <c r="M1013" s="1">
        <v>20</v>
      </c>
      <c r="N1013" s="3" t="s">
        <v>61</v>
      </c>
      <c r="O1013" s="8">
        <v>80</v>
      </c>
    </row>
    <row r="1014" spans="2:22" x14ac:dyDescent="0.2">
      <c r="C1014" s="70"/>
      <c r="D1014" s="65"/>
      <c r="E1014" s="4" t="s">
        <v>37</v>
      </c>
      <c r="F1014" s="52" t="s">
        <v>625</v>
      </c>
      <c r="G1014" s="7">
        <v>28</v>
      </c>
      <c r="H1014" s="9">
        <v>35.714285714286</v>
      </c>
      <c r="I1014" s="1">
        <v>17.857142857143</v>
      </c>
      <c r="J1014" s="1">
        <v>14.285714285714</v>
      </c>
      <c r="K1014" s="1">
        <v>3.5714285714290002</v>
      </c>
      <c r="L1014" s="1">
        <v>3.5714285714290002</v>
      </c>
      <c r="M1014" s="1">
        <v>10.714285714286</v>
      </c>
      <c r="N1014" s="1">
        <v>14.285714285714</v>
      </c>
      <c r="O1014" s="8">
        <v>75</v>
      </c>
    </row>
    <row r="1015" spans="2:22" x14ac:dyDescent="0.2">
      <c r="C1015" s="70"/>
      <c r="D1015" s="65"/>
      <c r="E1015" s="4" t="s">
        <v>51</v>
      </c>
      <c r="F1015" s="52" t="s">
        <v>624</v>
      </c>
      <c r="G1015" s="7">
        <v>1105</v>
      </c>
      <c r="H1015" s="9">
        <v>20.180995475113001</v>
      </c>
      <c r="I1015" s="1">
        <v>39.095022624434002</v>
      </c>
      <c r="J1015" s="1">
        <v>15.203619909502001</v>
      </c>
      <c r="K1015" s="1">
        <v>12.126696832579</v>
      </c>
      <c r="L1015" s="1">
        <v>1.0859728506790001</v>
      </c>
      <c r="M1015" s="1">
        <v>10.678733031674</v>
      </c>
      <c r="N1015" s="1">
        <v>1.6289592760180001</v>
      </c>
      <c r="O1015" s="8">
        <v>87.692307692308006</v>
      </c>
    </row>
    <row r="1016" spans="2:22" x14ac:dyDescent="0.2">
      <c r="C1016" s="70"/>
      <c r="D1016" s="65"/>
      <c r="E1016" s="4" t="s">
        <v>52</v>
      </c>
      <c r="F1016" s="52" t="s">
        <v>624</v>
      </c>
      <c r="G1016" s="7">
        <v>352</v>
      </c>
      <c r="H1016" s="9">
        <v>19.602272727273</v>
      </c>
      <c r="I1016" s="1">
        <v>32.954545454544999</v>
      </c>
      <c r="J1016" s="1">
        <v>17.329545454544999</v>
      </c>
      <c r="K1016" s="1">
        <v>9.9431818181819995</v>
      </c>
      <c r="L1016" s="1">
        <v>2.8409090909089998</v>
      </c>
      <c r="M1016" s="1">
        <v>15.625</v>
      </c>
      <c r="N1016" s="1">
        <v>1.7045454545450001</v>
      </c>
      <c r="O1016" s="8">
        <v>82.670454545455001</v>
      </c>
    </row>
    <row r="1017" spans="2:22" x14ac:dyDescent="0.2">
      <c r="C1017" s="66" t="s">
        <v>53</v>
      </c>
      <c r="D1017" s="64" t="s">
        <v>19</v>
      </c>
      <c r="E1017" s="5" t="s">
        <v>54</v>
      </c>
      <c r="F1017" s="51" t="s">
        <v>624</v>
      </c>
      <c r="G1017" s="6">
        <v>513</v>
      </c>
      <c r="H1017" s="13">
        <v>20.077972709552</v>
      </c>
      <c r="I1017" s="2">
        <v>35.087719298246</v>
      </c>
      <c r="J1017" s="2">
        <v>16.179337231969001</v>
      </c>
      <c r="K1017" s="2">
        <v>8.9668615984409996</v>
      </c>
      <c r="L1017" s="2">
        <v>2.5341130604290001</v>
      </c>
      <c r="M1017" s="2">
        <v>15.789473684211</v>
      </c>
      <c r="N1017" s="2">
        <v>1.364522417154</v>
      </c>
      <c r="O1017" s="11">
        <v>82.846003898635004</v>
      </c>
    </row>
    <row r="1018" spans="2:22" x14ac:dyDescent="0.2">
      <c r="C1018" s="70"/>
      <c r="D1018" s="65"/>
      <c r="E1018" s="4" t="s">
        <v>55</v>
      </c>
      <c r="F1018" s="52" t="s">
        <v>624</v>
      </c>
      <c r="G1018" s="7">
        <v>639</v>
      </c>
      <c r="H1018" s="9">
        <v>20.813771517997001</v>
      </c>
      <c r="I1018" s="1">
        <v>37.089201877934002</v>
      </c>
      <c r="J1018" s="1">
        <v>16.744913928012998</v>
      </c>
      <c r="K1018" s="1">
        <v>12.363067292645001</v>
      </c>
      <c r="L1018" s="1">
        <v>1.5649452269170001</v>
      </c>
      <c r="M1018" s="1">
        <v>9.3896713615019998</v>
      </c>
      <c r="N1018" s="1">
        <v>2.0344287949919999</v>
      </c>
      <c r="O1018" s="8">
        <v>88.575899843504999</v>
      </c>
    </row>
    <row r="1019" spans="2:22" x14ac:dyDescent="0.2">
      <c r="C1019" s="70"/>
      <c r="D1019" s="65"/>
      <c r="E1019" s="4" t="s">
        <v>56</v>
      </c>
      <c r="F1019" s="52" t="s">
        <v>624</v>
      </c>
      <c r="G1019" s="7">
        <v>376</v>
      </c>
      <c r="H1019" s="9">
        <v>19.414893617021001</v>
      </c>
      <c r="I1019" s="1">
        <v>38.563829787233999</v>
      </c>
      <c r="J1019" s="1">
        <v>13.563829787234001</v>
      </c>
      <c r="K1019" s="1">
        <v>13.563829787234001</v>
      </c>
      <c r="L1019" s="1">
        <v>1.3297872340429999</v>
      </c>
      <c r="M1019" s="1">
        <v>11.170212765957</v>
      </c>
      <c r="N1019" s="1">
        <v>2.393617021277</v>
      </c>
      <c r="O1019" s="8">
        <v>86.436170212766001</v>
      </c>
    </row>
    <row r="1020" spans="2:22" x14ac:dyDescent="0.2">
      <c r="C1020" s="66" t="s">
        <v>57</v>
      </c>
      <c r="D1020" s="64" t="s">
        <v>19</v>
      </c>
      <c r="E1020" s="5" t="s">
        <v>58</v>
      </c>
      <c r="F1020" s="51" t="s">
        <v>624</v>
      </c>
      <c r="G1020" s="6">
        <v>537</v>
      </c>
      <c r="H1020" s="13">
        <v>19.739292364991002</v>
      </c>
      <c r="I1020" s="2">
        <v>33.519553072626003</v>
      </c>
      <c r="J1020" s="2">
        <v>18.435754189943999</v>
      </c>
      <c r="K1020" s="2">
        <v>10.428305400372</v>
      </c>
      <c r="L1020" s="2">
        <v>2.2346368715080001</v>
      </c>
      <c r="M1020" s="2">
        <v>13.966480446926999</v>
      </c>
      <c r="N1020" s="2">
        <v>1.675977653631</v>
      </c>
      <c r="O1020" s="11">
        <v>84.357541899441003</v>
      </c>
    </row>
    <row r="1021" spans="2:22" x14ac:dyDescent="0.2">
      <c r="C1021" s="67"/>
      <c r="D1021" s="65"/>
      <c r="E1021" s="4" t="s">
        <v>59</v>
      </c>
      <c r="F1021" s="52" t="s">
        <v>624</v>
      </c>
      <c r="G1021" s="7">
        <v>682</v>
      </c>
      <c r="H1021" s="9">
        <v>18.475073313783</v>
      </c>
      <c r="I1021" s="1">
        <v>40.175953079179003</v>
      </c>
      <c r="J1021" s="1">
        <v>14.076246334311</v>
      </c>
      <c r="K1021" s="1">
        <v>12.609970674487</v>
      </c>
      <c r="L1021" s="1">
        <v>1.906158357771</v>
      </c>
      <c r="M1021" s="1">
        <v>10.557184750733001</v>
      </c>
      <c r="N1021" s="1">
        <v>2.199413489736</v>
      </c>
      <c r="O1021" s="8">
        <v>87.243401759530997</v>
      </c>
    </row>
    <row r="1022" spans="2:22" x14ac:dyDescent="0.2">
      <c r="C1022" s="71"/>
      <c r="D1022" s="68"/>
      <c r="E1022" s="19" t="s">
        <v>60</v>
      </c>
      <c r="F1022" s="53" t="s">
        <v>624</v>
      </c>
      <c r="G1022" s="21">
        <v>309</v>
      </c>
      <c r="H1022" s="36">
        <v>24.919093851132999</v>
      </c>
      <c r="I1022" s="16">
        <v>34.951456310680001</v>
      </c>
      <c r="J1022" s="16">
        <v>14.886731391586</v>
      </c>
      <c r="K1022" s="16">
        <v>11.003236245955</v>
      </c>
      <c r="L1022" s="16">
        <v>0.97087378640800004</v>
      </c>
      <c r="M1022" s="16">
        <v>11.650485436893</v>
      </c>
      <c r="N1022" s="16">
        <v>1.618122977346</v>
      </c>
      <c r="O1022" s="34">
        <v>86.731391585761003</v>
      </c>
    </row>
    <row r="1023" spans="2:22" x14ac:dyDescent="0.2">
      <c r="C1023" s="44" t="s">
        <v>626</v>
      </c>
    </row>
    <row r="1024" spans="2:22" x14ac:dyDescent="0.2">
      <c r="B1024" s="22" t="str">
        <f xml:space="preserve"> HYPERLINK("#'目次'!B19", "[13]")</f>
        <v>[13]</v>
      </c>
      <c r="C1024" s="58" t="s">
        <v>150</v>
      </c>
      <c r="D1024" s="59"/>
      <c r="E1024" s="59"/>
      <c r="F1024" s="59"/>
      <c r="G1024" s="59"/>
      <c r="H1024" s="59"/>
      <c r="I1024" s="59"/>
      <c r="J1024" s="59"/>
      <c r="K1024" s="59"/>
      <c r="L1024" s="59"/>
      <c r="M1024" s="59"/>
      <c r="N1024" s="59"/>
      <c r="O1024" s="59"/>
      <c r="P1024" s="59"/>
      <c r="Q1024" s="59"/>
      <c r="R1024" s="59"/>
      <c r="S1024" s="59"/>
      <c r="T1024" s="59"/>
      <c r="U1024" s="59"/>
      <c r="V1024" s="59"/>
    </row>
    <row r="1027" spans="3:22" x14ac:dyDescent="0.2">
      <c r="C1027" s="58" t="s">
        <v>13</v>
      </c>
      <c r="D1027" s="59"/>
      <c r="E1027" s="59"/>
      <c r="F1027" s="59"/>
      <c r="G1027" s="59"/>
      <c r="H1027" s="59"/>
      <c r="I1027" s="59"/>
      <c r="J1027" s="59"/>
      <c r="K1027" s="59"/>
      <c r="L1027" s="59"/>
      <c r="M1027" s="59"/>
      <c r="N1027" s="59"/>
      <c r="O1027" s="59"/>
      <c r="P1027" s="59"/>
      <c r="Q1027" s="59"/>
      <c r="R1027" s="59"/>
      <c r="S1027" s="59"/>
      <c r="T1027" s="59"/>
      <c r="U1027" s="59"/>
      <c r="V1027" s="59"/>
    </row>
    <row r="1028" spans="3:22" ht="91" x14ac:dyDescent="0.2">
      <c r="C1028" s="60"/>
      <c r="D1028" s="61"/>
      <c r="E1028" s="61"/>
      <c r="F1028" s="61"/>
      <c r="G1028" s="20" t="s">
        <v>14</v>
      </c>
      <c r="H1028" s="25" t="s">
        <v>151</v>
      </c>
      <c r="I1028" s="10" t="s">
        <v>152</v>
      </c>
      <c r="J1028" s="10" t="s">
        <v>153</v>
      </c>
      <c r="K1028" s="10" t="s">
        <v>154</v>
      </c>
      <c r="L1028" s="10" t="s">
        <v>122</v>
      </c>
      <c r="M1028" s="26" t="s">
        <v>37</v>
      </c>
    </row>
    <row r="1029" spans="3:22" x14ac:dyDescent="0.2">
      <c r="C1029" s="62"/>
      <c r="D1029" s="63"/>
      <c r="E1029" s="63"/>
      <c r="F1029" s="63"/>
      <c r="G1029" s="23"/>
      <c r="H1029" s="31"/>
      <c r="I1029" s="12"/>
      <c r="J1029" s="12"/>
      <c r="K1029" s="12"/>
      <c r="L1029" s="12"/>
      <c r="M1029" s="28"/>
    </row>
    <row r="1030" spans="3:22" x14ac:dyDescent="0.2">
      <c r="C1030" s="24"/>
      <c r="D1030" s="30"/>
      <c r="E1030" s="29" t="s">
        <v>14</v>
      </c>
      <c r="F1030" s="50" t="s">
        <v>624</v>
      </c>
      <c r="G1030" s="27">
        <v>1528</v>
      </c>
      <c r="H1030" s="15">
        <v>3.534031413613</v>
      </c>
      <c r="I1030" s="15">
        <v>65.706806282722994</v>
      </c>
      <c r="J1030" s="15">
        <v>19.568062827224999</v>
      </c>
      <c r="K1030" s="15">
        <v>0.13089005235599999</v>
      </c>
      <c r="L1030" s="15">
        <v>8.1151832460730002</v>
      </c>
      <c r="M1030" s="33">
        <v>2.94502617801</v>
      </c>
    </row>
    <row r="1031" spans="3:22" x14ac:dyDescent="0.2">
      <c r="C1031" s="69" t="s">
        <v>18</v>
      </c>
      <c r="D1031" s="64" t="s">
        <v>19</v>
      </c>
      <c r="E1031" s="5" t="s">
        <v>20</v>
      </c>
      <c r="F1031" s="51" t="s">
        <v>624</v>
      </c>
      <c r="G1031" s="6">
        <v>763</v>
      </c>
      <c r="H1031" s="13">
        <v>4.5871559633030001</v>
      </c>
      <c r="I1031" s="2">
        <v>60.812581913499002</v>
      </c>
      <c r="J1031" s="2">
        <v>23.197903014417001</v>
      </c>
      <c r="K1031" s="14" t="s">
        <v>61</v>
      </c>
      <c r="L1031" s="2">
        <v>8.2568807339449997</v>
      </c>
      <c r="M1031" s="11">
        <v>3.1454783748359998</v>
      </c>
    </row>
    <row r="1032" spans="3:22" x14ac:dyDescent="0.2">
      <c r="C1032" s="70"/>
      <c r="D1032" s="65"/>
      <c r="E1032" s="4" t="s">
        <v>21</v>
      </c>
      <c r="F1032" s="52" t="s">
        <v>624</v>
      </c>
      <c r="G1032" s="7">
        <v>765</v>
      </c>
      <c r="H1032" s="9">
        <v>2.483660130719</v>
      </c>
      <c r="I1032" s="1">
        <v>70.588235294117993</v>
      </c>
      <c r="J1032" s="1">
        <v>15.947712418301</v>
      </c>
      <c r="K1032" s="1">
        <v>0.26143790849699999</v>
      </c>
      <c r="L1032" s="1">
        <v>7.97385620915</v>
      </c>
      <c r="M1032" s="8">
        <v>2.7450980392159998</v>
      </c>
    </row>
    <row r="1033" spans="3:22" x14ac:dyDescent="0.2">
      <c r="C1033" s="66" t="s">
        <v>22</v>
      </c>
      <c r="D1033" s="66" t="s">
        <v>23</v>
      </c>
      <c r="E1033" s="5" t="s">
        <v>24</v>
      </c>
      <c r="F1033" s="51" t="s">
        <v>624</v>
      </c>
      <c r="G1033" s="6">
        <v>302</v>
      </c>
      <c r="H1033" s="13">
        <v>8.2781456953639996</v>
      </c>
      <c r="I1033" s="2">
        <v>71.854304635762006</v>
      </c>
      <c r="J1033" s="2">
        <v>10.264900662252</v>
      </c>
      <c r="K1033" s="2">
        <v>0.331125827815</v>
      </c>
      <c r="L1033" s="2">
        <v>6.9536423841059998</v>
      </c>
      <c r="M1033" s="11">
        <v>2.3178807947019999</v>
      </c>
    </row>
    <row r="1034" spans="3:22" x14ac:dyDescent="0.2">
      <c r="C1034" s="70"/>
      <c r="D1034" s="67"/>
      <c r="E1034" s="4" t="s">
        <v>25</v>
      </c>
      <c r="F1034" s="52" t="s">
        <v>624</v>
      </c>
      <c r="G1034" s="7">
        <v>329</v>
      </c>
      <c r="H1034" s="9">
        <v>4.2553191489359996</v>
      </c>
      <c r="I1034" s="1">
        <v>72.036474164134006</v>
      </c>
      <c r="J1034" s="1">
        <v>15.501519756839</v>
      </c>
      <c r="K1034" s="3" t="s">
        <v>61</v>
      </c>
      <c r="L1034" s="1">
        <v>5.7750759878420004</v>
      </c>
      <c r="M1034" s="8">
        <v>2.4316109422490002</v>
      </c>
    </row>
    <row r="1035" spans="3:22" x14ac:dyDescent="0.2">
      <c r="C1035" s="70"/>
      <c r="D1035" s="67"/>
      <c r="E1035" s="4" t="s">
        <v>26</v>
      </c>
      <c r="F1035" s="52" t="s">
        <v>624</v>
      </c>
      <c r="G1035" s="7">
        <v>355</v>
      </c>
      <c r="H1035" s="9">
        <v>1.4084507042250001</v>
      </c>
      <c r="I1035" s="1">
        <v>67.323943661971995</v>
      </c>
      <c r="J1035" s="1">
        <v>21.971830985914998</v>
      </c>
      <c r="K1035" s="3" t="s">
        <v>61</v>
      </c>
      <c r="L1035" s="1">
        <v>7.6056338028169996</v>
      </c>
      <c r="M1035" s="8">
        <v>1.69014084507</v>
      </c>
    </row>
    <row r="1036" spans="3:22" x14ac:dyDescent="0.2">
      <c r="C1036" s="70"/>
      <c r="D1036" s="67"/>
      <c r="E1036" s="4" t="s">
        <v>27</v>
      </c>
      <c r="F1036" s="52" t="s">
        <v>624</v>
      </c>
      <c r="G1036" s="7">
        <v>254</v>
      </c>
      <c r="H1036" s="9">
        <v>1.574803149606</v>
      </c>
      <c r="I1036" s="1">
        <v>64.173228346456995</v>
      </c>
      <c r="J1036" s="1">
        <v>22.440944881890001</v>
      </c>
      <c r="K1036" s="1">
        <v>0.39370078740199999</v>
      </c>
      <c r="L1036" s="1">
        <v>7.0866141732279999</v>
      </c>
      <c r="M1036" s="8">
        <v>4.3307086614169998</v>
      </c>
    </row>
    <row r="1037" spans="3:22" x14ac:dyDescent="0.2">
      <c r="C1037" s="70"/>
      <c r="D1037" s="67"/>
      <c r="E1037" s="4" t="s">
        <v>28</v>
      </c>
      <c r="F1037" s="52" t="s">
        <v>624</v>
      </c>
      <c r="G1037" s="7">
        <v>288</v>
      </c>
      <c r="H1037" s="9">
        <v>2.083333333333</v>
      </c>
      <c r="I1037" s="1">
        <v>51.388888888888999</v>
      </c>
      <c r="J1037" s="1">
        <v>28.472222222222001</v>
      </c>
      <c r="K1037" s="3" t="s">
        <v>61</v>
      </c>
      <c r="L1037" s="1">
        <v>13.541666666667</v>
      </c>
      <c r="M1037" s="8">
        <v>4.5138888888890003</v>
      </c>
    </row>
    <row r="1038" spans="3:22" x14ac:dyDescent="0.2">
      <c r="C1038" s="70"/>
      <c r="D1038" s="67"/>
      <c r="E1038" s="4" t="s">
        <v>29</v>
      </c>
      <c r="F1038" s="52" t="s">
        <v>624</v>
      </c>
      <c r="G1038" s="7">
        <v>1226</v>
      </c>
      <c r="H1038" s="9">
        <v>2.3654159869489999</v>
      </c>
      <c r="I1038" s="1">
        <v>64.192495921697002</v>
      </c>
      <c r="J1038" s="1">
        <v>21.859706362152998</v>
      </c>
      <c r="K1038" s="1">
        <v>8.1566068515000006E-2</v>
      </c>
      <c r="L1038" s="1">
        <v>8.4013050570959997</v>
      </c>
      <c r="M1038" s="8">
        <v>3.0995106035890001</v>
      </c>
    </row>
    <row r="1039" spans="3:22" x14ac:dyDescent="0.2">
      <c r="C1039" s="70"/>
      <c r="D1039" s="67"/>
      <c r="E1039" s="4" t="s">
        <v>30</v>
      </c>
      <c r="F1039" s="52" t="s">
        <v>624</v>
      </c>
      <c r="G1039" s="7">
        <v>542</v>
      </c>
      <c r="H1039" s="9">
        <v>1.845018450185</v>
      </c>
      <c r="I1039" s="1">
        <v>57.380073800738003</v>
      </c>
      <c r="J1039" s="1">
        <v>25.645756457565</v>
      </c>
      <c r="K1039" s="1">
        <v>0.18450184501799999</v>
      </c>
      <c r="L1039" s="1">
        <v>10.516605166052001</v>
      </c>
      <c r="M1039" s="8">
        <v>4.4280442804430002</v>
      </c>
    </row>
    <row r="1040" spans="3:22" x14ac:dyDescent="0.2">
      <c r="C1040" s="70"/>
      <c r="D1040" s="66" t="s">
        <v>20</v>
      </c>
      <c r="E1040" s="5" t="s">
        <v>24</v>
      </c>
      <c r="F1040" s="51" t="s">
        <v>624</v>
      </c>
      <c r="G1040" s="6">
        <v>153</v>
      </c>
      <c r="H1040" s="13">
        <v>9.8039215686270005</v>
      </c>
      <c r="I1040" s="2">
        <v>64.705882352941003</v>
      </c>
      <c r="J1040" s="2">
        <v>13.071895424837001</v>
      </c>
      <c r="K1040" s="14" t="s">
        <v>61</v>
      </c>
      <c r="L1040" s="2">
        <v>8.4967320261440005</v>
      </c>
      <c r="M1040" s="11">
        <v>3.9215686274510002</v>
      </c>
    </row>
    <row r="1041" spans="3:13" x14ac:dyDescent="0.2">
      <c r="C1041" s="70"/>
      <c r="D1041" s="67"/>
      <c r="E1041" s="4" t="s">
        <v>25</v>
      </c>
      <c r="F1041" s="52" t="s">
        <v>624</v>
      </c>
      <c r="G1041" s="7">
        <v>174</v>
      </c>
      <c r="H1041" s="9">
        <v>5.7471264367819996</v>
      </c>
      <c r="I1041" s="1">
        <v>67.241379310344996</v>
      </c>
      <c r="J1041" s="1">
        <v>17.816091954023001</v>
      </c>
      <c r="K1041" s="3" t="s">
        <v>61</v>
      </c>
      <c r="L1041" s="1">
        <v>6.3218390804600002</v>
      </c>
      <c r="M1041" s="8">
        <v>2.8735632183909998</v>
      </c>
    </row>
    <row r="1042" spans="3:13" x14ac:dyDescent="0.2">
      <c r="C1042" s="70"/>
      <c r="D1042" s="67"/>
      <c r="E1042" s="4" t="s">
        <v>26</v>
      </c>
      <c r="F1042" s="52" t="s">
        <v>624</v>
      </c>
      <c r="G1042" s="7">
        <v>180</v>
      </c>
      <c r="H1042" s="9">
        <v>1.666666666667</v>
      </c>
      <c r="I1042" s="1">
        <v>61.111111111111001</v>
      </c>
      <c r="J1042" s="1">
        <v>28.333333333333002</v>
      </c>
      <c r="K1042" s="3" t="s">
        <v>61</v>
      </c>
      <c r="L1042" s="1">
        <v>6.666666666667</v>
      </c>
      <c r="M1042" s="8">
        <v>2.2222222222219998</v>
      </c>
    </row>
    <row r="1043" spans="3:13" x14ac:dyDescent="0.2">
      <c r="C1043" s="70"/>
      <c r="D1043" s="67"/>
      <c r="E1043" s="4" t="s">
        <v>27</v>
      </c>
      <c r="F1043" s="52" t="s">
        <v>624</v>
      </c>
      <c r="G1043" s="7">
        <v>121</v>
      </c>
      <c r="H1043" s="9">
        <v>2.4793388429749998</v>
      </c>
      <c r="I1043" s="1">
        <v>61.157024793387997</v>
      </c>
      <c r="J1043" s="1">
        <v>26.446280991736</v>
      </c>
      <c r="K1043" s="3" t="s">
        <v>61</v>
      </c>
      <c r="L1043" s="1">
        <v>6.6115702479339999</v>
      </c>
      <c r="M1043" s="8">
        <v>3.305785123967</v>
      </c>
    </row>
    <row r="1044" spans="3:13" x14ac:dyDescent="0.2">
      <c r="C1044" s="70"/>
      <c r="D1044" s="67"/>
      <c r="E1044" s="4" t="s">
        <v>28</v>
      </c>
      <c r="F1044" s="52" t="s">
        <v>624</v>
      </c>
      <c r="G1044" s="7">
        <v>135</v>
      </c>
      <c r="H1044" s="9">
        <v>2.9629629629630001</v>
      </c>
      <c r="I1044" s="1">
        <v>47.407407407407</v>
      </c>
      <c r="J1044" s="1">
        <v>31.851851851852</v>
      </c>
      <c r="K1044" s="3" t="s">
        <v>61</v>
      </c>
      <c r="L1044" s="1">
        <v>14.074074074074</v>
      </c>
      <c r="M1044" s="8">
        <v>3.7037037037039999</v>
      </c>
    </row>
    <row r="1045" spans="3:13" x14ac:dyDescent="0.2">
      <c r="C1045" s="70"/>
      <c r="D1045" s="67"/>
      <c r="E1045" s="4" t="s">
        <v>29</v>
      </c>
      <c r="F1045" s="52" t="s">
        <v>624</v>
      </c>
      <c r="G1045" s="7">
        <v>610</v>
      </c>
      <c r="H1045" s="9">
        <v>3.2786885245900002</v>
      </c>
      <c r="I1045" s="1">
        <v>59.83606557377</v>
      </c>
      <c r="J1045" s="1">
        <v>25.737704918033</v>
      </c>
      <c r="K1045" s="3" t="s">
        <v>61</v>
      </c>
      <c r="L1045" s="1">
        <v>8.1967213114750006</v>
      </c>
      <c r="M1045" s="8">
        <v>2.9508196721309998</v>
      </c>
    </row>
    <row r="1046" spans="3:13" x14ac:dyDescent="0.2">
      <c r="C1046" s="70"/>
      <c r="D1046" s="67"/>
      <c r="E1046" s="4" t="s">
        <v>30</v>
      </c>
      <c r="F1046" s="52" t="s">
        <v>624</v>
      </c>
      <c r="G1046" s="7">
        <v>256</v>
      </c>
      <c r="H1046" s="9">
        <v>2.734375</v>
      </c>
      <c r="I1046" s="1">
        <v>53.90625</v>
      </c>
      <c r="J1046" s="1">
        <v>29.296875</v>
      </c>
      <c r="K1046" s="3" t="s">
        <v>61</v>
      </c>
      <c r="L1046" s="1">
        <v>10.546875</v>
      </c>
      <c r="M1046" s="8">
        <v>3.515625</v>
      </c>
    </row>
    <row r="1047" spans="3:13" x14ac:dyDescent="0.2">
      <c r="C1047" s="70"/>
      <c r="D1047" s="66" t="s">
        <v>21</v>
      </c>
      <c r="E1047" s="5" t="s">
        <v>24</v>
      </c>
      <c r="F1047" s="51" t="s">
        <v>624</v>
      </c>
      <c r="G1047" s="6">
        <v>149</v>
      </c>
      <c r="H1047" s="13">
        <v>6.7114093959729999</v>
      </c>
      <c r="I1047" s="2">
        <v>79.194630872483003</v>
      </c>
      <c r="J1047" s="2">
        <v>7.3825503355700004</v>
      </c>
      <c r="K1047" s="2">
        <v>0.67114093959700005</v>
      </c>
      <c r="L1047" s="2">
        <v>5.3691275167789998</v>
      </c>
      <c r="M1047" s="11">
        <v>0.67114093959700005</v>
      </c>
    </row>
    <row r="1048" spans="3:13" x14ac:dyDescent="0.2">
      <c r="C1048" s="70"/>
      <c r="D1048" s="67"/>
      <c r="E1048" s="4" t="s">
        <v>25</v>
      </c>
      <c r="F1048" s="52" t="s">
        <v>624</v>
      </c>
      <c r="G1048" s="7">
        <v>155</v>
      </c>
      <c r="H1048" s="9">
        <v>2.5806451612900001</v>
      </c>
      <c r="I1048" s="1">
        <v>77.419354838710007</v>
      </c>
      <c r="J1048" s="1">
        <v>12.903225806451999</v>
      </c>
      <c r="K1048" s="3" t="s">
        <v>61</v>
      </c>
      <c r="L1048" s="1">
        <v>5.1612903225810003</v>
      </c>
      <c r="M1048" s="8">
        <v>1.935483870968</v>
      </c>
    </row>
    <row r="1049" spans="3:13" x14ac:dyDescent="0.2">
      <c r="C1049" s="70"/>
      <c r="D1049" s="67"/>
      <c r="E1049" s="4" t="s">
        <v>26</v>
      </c>
      <c r="F1049" s="52" t="s">
        <v>624</v>
      </c>
      <c r="G1049" s="7">
        <v>175</v>
      </c>
      <c r="H1049" s="9">
        <v>1.142857142857</v>
      </c>
      <c r="I1049" s="1">
        <v>73.714285714286007</v>
      </c>
      <c r="J1049" s="1">
        <v>15.428571428571001</v>
      </c>
      <c r="K1049" s="3" t="s">
        <v>61</v>
      </c>
      <c r="L1049" s="1">
        <v>8.5714285714289993</v>
      </c>
      <c r="M1049" s="8">
        <v>1.142857142857</v>
      </c>
    </row>
    <row r="1050" spans="3:13" x14ac:dyDescent="0.2">
      <c r="C1050" s="70"/>
      <c r="D1050" s="67"/>
      <c r="E1050" s="4" t="s">
        <v>27</v>
      </c>
      <c r="F1050" s="52" t="s">
        <v>624</v>
      </c>
      <c r="G1050" s="7">
        <v>133</v>
      </c>
      <c r="H1050" s="9">
        <v>0.75187969924800002</v>
      </c>
      <c r="I1050" s="1">
        <v>66.917293233083001</v>
      </c>
      <c r="J1050" s="1">
        <v>18.796992481202999</v>
      </c>
      <c r="K1050" s="1">
        <v>0.75187969924800002</v>
      </c>
      <c r="L1050" s="1">
        <v>7.5187969924809996</v>
      </c>
      <c r="M1050" s="8">
        <v>5.2631578947369997</v>
      </c>
    </row>
    <row r="1051" spans="3:13" x14ac:dyDescent="0.2">
      <c r="C1051" s="70"/>
      <c r="D1051" s="67"/>
      <c r="E1051" s="4" t="s">
        <v>28</v>
      </c>
      <c r="F1051" s="52" t="s">
        <v>624</v>
      </c>
      <c r="G1051" s="7">
        <v>153</v>
      </c>
      <c r="H1051" s="9">
        <v>1.3071895424840001</v>
      </c>
      <c r="I1051" s="1">
        <v>54.901960784313999</v>
      </c>
      <c r="J1051" s="1">
        <v>25.490196078431001</v>
      </c>
      <c r="K1051" s="3" t="s">
        <v>61</v>
      </c>
      <c r="L1051" s="1">
        <v>13.071895424837001</v>
      </c>
      <c r="M1051" s="8">
        <v>5.2287581699350003</v>
      </c>
    </row>
    <row r="1052" spans="3:13" x14ac:dyDescent="0.2">
      <c r="C1052" s="70"/>
      <c r="D1052" s="67"/>
      <c r="E1052" s="4" t="s">
        <v>29</v>
      </c>
      <c r="F1052" s="52" t="s">
        <v>624</v>
      </c>
      <c r="G1052" s="7">
        <v>616</v>
      </c>
      <c r="H1052" s="9">
        <v>1.461038961039</v>
      </c>
      <c r="I1052" s="1">
        <v>68.506493506493996</v>
      </c>
      <c r="J1052" s="1">
        <v>18.019480519481</v>
      </c>
      <c r="K1052" s="1">
        <v>0.16233766233800001</v>
      </c>
      <c r="L1052" s="1">
        <v>8.603896103896</v>
      </c>
      <c r="M1052" s="8">
        <v>3.2467532467529998</v>
      </c>
    </row>
    <row r="1053" spans="3:13" x14ac:dyDescent="0.2">
      <c r="C1053" s="70"/>
      <c r="D1053" s="67"/>
      <c r="E1053" s="4" t="s">
        <v>30</v>
      </c>
      <c r="F1053" s="52" t="s">
        <v>624</v>
      </c>
      <c r="G1053" s="7">
        <v>286</v>
      </c>
      <c r="H1053" s="9">
        <v>1.0489510489510001</v>
      </c>
      <c r="I1053" s="1">
        <v>60.489510489510003</v>
      </c>
      <c r="J1053" s="1">
        <v>22.377622377622</v>
      </c>
      <c r="K1053" s="1">
        <v>0.34965034965000003</v>
      </c>
      <c r="L1053" s="1">
        <v>10.48951048951</v>
      </c>
      <c r="M1053" s="8">
        <v>5.2447552447549999</v>
      </c>
    </row>
    <row r="1054" spans="3:13" x14ac:dyDescent="0.2">
      <c r="C1054" s="66" t="s">
        <v>31</v>
      </c>
      <c r="D1054" s="66" t="s">
        <v>23</v>
      </c>
      <c r="E1054" s="5" t="s">
        <v>32</v>
      </c>
      <c r="F1054" s="51" t="s">
        <v>624</v>
      </c>
      <c r="G1054" s="6">
        <v>72</v>
      </c>
      <c r="H1054" s="13">
        <v>2.7777777777780002</v>
      </c>
      <c r="I1054" s="2">
        <v>45.833333333333002</v>
      </c>
      <c r="J1054" s="2">
        <v>11.111111111111001</v>
      </c>
      <c r="K1054" s="14" t="s">
        <v>61</v>
      </c>
      <c r="L1054" s="2">
        <v>36.111111111111001</v>
      </c>
      <c r="M1054" s="11">
        <v>4.166666666667</v>
      </c>
    </row>
    <row r="1055" spans="3:13" ht="26" x14ac:dyDescent="0.2">
      <c r="C1055" s="70"/>
      <c r="D1055" s="67"/>
      <c r="E1055" s="4" t="s">
        <v>33</v>
      </c>
      <c r="F1055" s="52" t="s">
        <v>624</v>
      </c>
      <c r="G1055" s="7">
        <v>1007</v>
      </c>
      <c r="H1055" s="9">
        <v>3.4756703078450002</v>
      </c>
      <c r="I1055" s="1">
        <v>70.705064548162994</v>
      </c>
      <c r="J1055" s="1">
        <v>19.265143992056</v>
      </c>
      <c r="K1055" s="3" t="s">
        <v>61</v>
      </c>
      <c r="L1055" s="1">
        <v>4.1708043694140002</v>
      </c>
      <c r="M1055" s="8">
        <v>2.3833167825219999</v>
      </c>
    </row>
    <row r="1056" spans="3:13" ht="39" x14ac:dyDescent="0.2">
      <c r="C1056" s="70"/>
      <c r="D1056" s="67"/>
      <c r="E1056" s="4" t="s">
        <v>34</v>
      </c>
      <c r="F1056" s="52" t="s">
        <v>625</v>
      </c>
      <c r="G1056" s="7">
        <v>15</v>
      </c>
      <c r="H1056" s="9">
        <v>6.666666666667</v>
      </c>
      <c r="I1056" s="1">
        <v>46.666666666666998</v>
      </c>
      <c r="J1056" s="1">
        <v>20</v>
      </c>
      <c r="K1056" s="3" t="s">
        <v>61</v>
      </c>
      <c r="L1056" s="1">
        <v>26.666666666666998</v>
      </c>
      <c r="M1056" s="18" t="s">
        <v>61</v>
      </c>
    </row>
    <row r="1057" spans="3:13" ht="39" x14ac:dyDescent="0.2">
      <c r="C1057" s="70"/>
      <c r="D1057" s="67"/>
      <c r="E1057" s="4" t="s">
        <v>35</v>
      </c>
      <c r="F1057" s="52" t="s">
        <v>624</v>
      </c>
      <c r="G1057" s="7">
        <v>197</v>
      </c>
      <c r="H1057" s="9">
        <v>4.5685279187820003</v>
      </c>
      <c r="I1057" s="1">
        <v>63.959390862943998</v>
      </c>
      <c r="J1057" s="1">
        <v>17.766497461928999</v>
      </c>
      <c r="K1057" s="1">
        <v>1.0152284263960001</v>
      </c>
      <c r="L1057" s="1">
        <v>9.1370558375630004</v>
      </c>
      <c r="M1057" s="8">
        <v>3.553299492386</v>
      </c>
    </row>
    <row r="1058" spans="3:13" ht="26" x14ac:dyDescent="0.2">
      <c r="C1058" s="70"/>
      <c r="D1058" s="67"/>
      <c r="E1058" s="4" t="s">
        <v>36</v>
      </c>
      <c r="F1058" s="52" t="s">
        <v>624</v>
      </c>
      <c r="G1058" s="7">
        <v>205</v>
      </c>
      <c r="H1058" s="9">
        <v>2.9268292682929999</v>
      </c>
      <c r="I1058" s="1">
        <v>55.121951219511999</v>
      </c>
      <c r="J1058" s="1">
        <v>24.390243902439</v>
      </c>
      <c r="K1058" s="3" t="s">
        <v>61</v>
      </c>
      <c r="L1058" s="1">
        <v>14.146341463415</v>
      </c>
      <c r="M1058" s="8">
        <v>3.4146341463410002</v>
      </c>
    </row>
    <row r="1059" spans="3:13" x14ac:dyDescent="0.2">
      <c r="C1059" s="70"/>
      <c r="D1059" s="67"/>
      <c r="E1059" s="4" t="s">
        <v>37</v>
      </c>
      <c r="F1059" s="52" t="s">
        <v>625</v>
      </c>
      <c r="G1059" s="7">
        <v>32</v>
      </c>
      <c r="H1059" s="9">
        <v>3.125</v>
      </c>
      <c r="I1059" s="1">
        <v>40.625</v>
      </c>
      <c r="J1059" s="1">
        <v>28.125</v>
      </c>
      <c r="K1059" s="3" t="s">
        <v>61</v>
      </c>
      <c r="L1059" s="1">
        <v>15.625</v>
      </c>
      <c r="M1059" s="8">
        <v>12.5</v>
      </c>
    </row>
    <row r="1060" spans="3:13" x14ac:dyDescent="0.2">
      <c r="C1060" s="70"/>
      <c r="D1060" s="66" t="s">
        <v>20</v>
      </c>
      <c r="E1060" s="5" t="s">
        <v>32</v>
      </c>
      <c r="F1060" s="51" t="s">
        <v>625</v>
      </c>
      <c r="G1060" s="6">
        <v>38</v>
      </c>
      <c r="H1060" s="13">
        <v>5.2631578947369997</v>
      </c>
      <c r="I1060" s="2">
        <v>31.578947368421002</v>
      </c>
      <c r="J1060" s="2">
        <v>13.157894736842</v>
      </c>
      <c r="K1060" s="14" t="s">
        <v>61</v>
      </c>
      <c r="L1060" s="2">
        <v>42.105263157895003</v>
      </c>
      <c r="M1060" s="11">
        <v>7.8947368421049999</v>
      </c>
    </row>
    <row r="1061" spans="3:13" ht="26" x14ac:dyDescent="0.2">
      <c r="C1061" s="70"/>
      <c r="D1061" s="67"/>
      <c r="E1061" s="4" t="s">
        <v>33</v>
      </c>
      <c r="F1061" s="52" t="s">
        <v>624</v>
      </c>
      <c r="G1061" s="7">
        <v>566</v>
      </c>
      <c r="H1061" s="9">
        <v>4.416961130742</v>
      </c>
      <c r="I1061" s="1">
        <v>66.077738515901004</v>
      </c>
      <c r="J1061" s="1">
        <v>22.438162544170002</v>
      </c>
      <c r="K1061" s="3" t="s">
        <v>61</v>
      </c>
      <c r="L1061" s="1">
        <v>4.416961130742</v>
      </c>
      <c r="M1061" s="8">
        <v>2.6501766784449998</v>
      </c>
    </row>
    <row r="1062" spans="3:13" ht="39" x14ac:dyDescent="0.2">
      <c r="C1062" s="70"/>
      <c r="D1062" s="67"/>
      <c r="E1062" s="4" t="s">
        <v>34</v>
      </c>
      <c r="F1062" s="52" t="s">
        <v>625</v>
      </c>
      <c r="G1062" s="7">
        <v>7</v>
      </c>
      <c r="H1062" s="17" t="s">
        <v>61</v>
      </c>
      <c r="I1062" s="1">
        <v>71.428571428571004</v>
      </c>
      <c r="J1062" s="3" t="s">
        <v>61</v>
      </c>
      <c r="K1062" s="3" t="s">
        <v>61</v>
      </c>
      <c r="L1062" s="1">
        <v>28.571428571428999</v>
      </c>
      <c r="M1062" s="18" t="s">
        <v>61</v>
      </c>
    </row>
    <row r="1063" spans="3:13" ht="39" x14ac:dyDescent="0.2">
      <c r="C1063" s="70"/>
      <c r="D1063" s="67"/>
      <c r="E1063" s="4" t="s">
        <v>35</v>
      </c>
      <c r="F1063" s="52" t="s">
        <v>624</v>
      </c>
      <c r="G1063" s="7">
        <v>78</v>
      </c>
      <c r="H1063" s="9">
        <v>6.4102564102560002</v>
      </c>
      <c r="I1063" s="1">
        <v>50</v>
      </c>
      <c r="J1063" s="1">
        <v>28.205128205127998</v>
      </c>
      <c r="K1063" s="3" t="s">
        <v>61</v>
      </c>
      <c r="L1063" s="1">
        <v>10.25641025641</v>
      </c>
      <c r="M1063" s="8">
        <v>5.1282051282049999</v>
      </c>
    </row>
    <row r="1064" spans="3:13" ht="26" x14ac:dyDescent="0.2">
      <c r="C1064" s="70"/>
      <c r="D1064" s="67"/>
      <c r="E1064" s="4" t="s">
        <v>36</v>
      </c>
      <c r="F1064" s="52" t="s">
        <v>624</v>
      </c>
      <c r="G1064" s="7">
        <v>58</v>
      </c>
      <c r="H1064" s="9">
        <v>5.1724137931029999</v>
      </c>
      <c r="I1064" s="1">
        <v>44.827586206897003</v>
      </c>
      <c r="J1064" s="1">
        <v>34.482758620689999</v>
      </c>
      <c r="K1064" s="3" t="s">
        <v>61</v>
      </c>
      <c r="L1064" s="1">
        <v>13.793103448276</v>
      </c>
      <c r="M1064" s="8">
        <v>1.7241379310339999</v>
      </c>
    </row>
    <row r="1065" spans="3:13" x14ac:dyDescent="0.2">
      <c r="C1065" s="70"/>
      <c r="D1065" s="67"/>
      <c r="E1065" s="4" t="s">
        <v>37</v>
      </c>
      <c r="F1065" s="52" t="s">
        <v>625</v>
      </c>
      <c r="G1065" s="7">
        <v>16</v>
      </c>
      <c r="H1065" s="17" t="s">
        <v>61</v>
      </c>
      <c r="I1065" s="1">
        <v>50</v>
      </c>
      <c r="J1065" s="1">
        <v>18.75</v>
      </c>
      <c r="K1065" s="3" t="s">
        <v>61</v>
      </c>
      <c r="L1065" s="1">
        <v>25</v>
      </c>
      <c r="M1065" s="8">
        <v>6.25</v>
      </c>
    </row>
    <row r="1066" spans="3:13" x14ac:dyDescent="0.2">
      <c r="C1066" s="70"/>
      <c r="D1066" s="66" t="s">
        <v>21</v>
      </c>
      <c r="E1066" s="5" t="s">
        <v>32</v>
      </c>
      <c r="F1066" s="51" t="s">
        <v>625</v>
      </c>
      <c r="G1066" s="6">
        <v>34</v>
      </c>
      <c r="H1066" s="35" t="s">
        <v>61</v>
      </c>
      <c r="I1066" s="2">
        <v>61.764705882352999</v>
      </c>
      <c r="J1066" s="2">
        <v>8.8235294117649996</v>
      </c>
      <c r="K1066" s="14" t="s">
        <v>61</v>
      </c>
      <c r="L1066" s="2">
        <v>29.411764705882</v>
      </c>
      <c r="M1066" s="37" t="s">
        <v>61</v>
      </c>
    </row>
    <row r="1067" spans="3:13" ht="26" x14ac:dyDescent="0.2">
      <c r="C1067" s="70"/>
      <c r="D1067" s="67"/>
      <c r="E1067" s="4" t="s">
        <v>33</v>
      </c>
      <c r="F1067" s="52" t="s">
        <v>624</v>
      </c>
      <c r="G1067" s="7">
        <v>441</v>
      </c>
      <c r="H1067" s="9">
        <v>2.2675736961449999</v>
      </c>
      <c r="I1067" s="1">
        <v>76.643990929704998</v>
      </c>
      <c r="J1067" s="1">
        <v>15.192743764172</v>
      </c>
      <c r="K1067" s="3" t="s">
        <v>61</v>
      </c>
      <c r="L1067" s="1">
        <v>3.8548752834469999</v>
      </c>
      <c r="M1067" s="8">
        <v>2.040816326531</v>
      </c>
    </row>
    <row r="1068" spans="3:13" ht="39" x14ac:dyDescent="0.2">
      <c r="C1068" s="70"/>
      <c r="D1068" s="67"/>
      <c r="E1068" s="4" t="s">
        <v>34</v>
      </c>
      <c r="F1068" s="52" t="s">
        <v>625</v>
      </c>
      <c r="G1068" s="7">
        <v>8</v>
      </c>
      <c r="H1068" s="9">
        <v>12.5</v>
      </c>
      <c r="I1068" s="1">
        <v>25</v>
      </c>
      <c r="J1068" s="1">
        <v>37.5</v>
      </c>
      <c r="K1068" s="3" t="s">
        <v>61</v>
      </c>
      <c r="L1068" s="1">
        <v>25</v>
      </c>
      <c r="M1068" s="18" t="s">
        <v>61</v>
      </c>
    </row>
    <row r="1069" spans="3:13" ht="39" x14ac:dyDescent="0.2">
      <c r="C1069" s="70"/>
      <c r="D1069" s="67"/>
      <c r="E1069" s="4" t="s">
        <v>35</v>
      </c>
      <c r="F1069" s="52" t="s">
        <v>624</v>
      </c>
      <c r="G1069" s="7">
        <v>119</v>
      </c>
      <c r="H1069" s="9">
        <v>3.361344537815</v>
      </c>
      <c r="I1069" s="1">
        <v>73.109243697479002</v>
      </c>
      <c r="J1069" s="1">
        <v>10.924369747899</v>
      </c>
      <c r="K1069" s="1">
        <v>1.680672268908</v>
      </c>
      <c r="L1069" s="1">
        <v>8.4033613445380002</v>
      </c>
      <c r="M1069" s="8">
        <v>2.5210084033609998</v>
      </c>
    </row>
    <row r="1070" spans="3:13" ht="26" x14ac:dyDescent="0.2">
      <c r="C1070" s="70"/>
      <c r="D1070" s="67"/>
      <c r="E1070" s="4" t="s">
        <v>36</v>
      </c>
      <c r="F1070" s="52" t="s">
        <v>624</v>
      </c>
      <c r="G1070" s="7">
        <v>147</v>
      </c>
      <c r="H1070" s="9">
        <v>2.040816326531</v>
      </c>
      <c r="I1070" s="1">
        <v>59.183673469387998</v>
      </c>
      <c r="J1070" s="1">
        <v>20.408163265306001</v>
      </c>
      <c r="K1070" s="3" t="s">
        <v>61</v>
      </c>
      <c r="L1070" s="1">
        <v>14.285714285714</v>
      </c>
      <c r="M1070" s="8">
        <v>4.0816326530609999</v>
      </c>
    </row>
    <row r="1071" spans="3:13" x14ac:dyDescent="0.2">
      <c r="C1071" s="70"/>
      <c r="D1071" s="67"/>
      <c r="E1071" s="4" t="s">
        <v>37</v>
      </c>
      <c r="F1071" s="52" t="s">
        <v>625</v>
      </c>
      <c r="G1071" s="7">
        <v>16</v>
      </c>
      <c r="H1071" s="9">
        <v>6.25</v>
      </c>
      <c r="I1071" s="1">
        <v>31.25</v>
      </c>
      <c r="J1071" s="1">
        <v>37.5</v>
      </c>
      <c r="K1071" s="3" t="s">
        <v>61</v>
      </c>
      <c r="L1071" s="1">
        <v>6.25</v>
      </c>
      <c r="M1071" s="8">
        <v>18.75</v>
      </c>
    </row>
    <row r="1072" spans="3:13" x14ac:dyDescent="0.2">
      <c r="C1072" s="66" t="s">
        <v>38</v>
      </c>
      <c r="D1072" s="66" t="s">
        <v>23</v>
      </c>
      <c r="E1072" s="5" t="s">
        <v>39</v>
      </c>
      <c r="F1072" s="51" t="s">
        <v>624</v>
      </c>
      <c r="G1072" s="6">
        <v>458</v>
      </c>
      <c r="H1072" s="13">
        <v>2.4017467248909998</v>
      </c>
      <c r="I1072" s="2">
        <v>58.296943231440999</v>
      </c>
      <c r="J1072" s="2">
        <v>20.960698689956001</v>
      </c>
      <c r="K1072" s="2">
        <v>0.43668122270699999</v>
      </c>
      <c r="L1072" s="2">
        <v>14.410480349345001</v>
      </c>
      <c r="M1072" s="11">
        <v>3.4934497816590002</v>
      </c>
    </row>
    <row r="1073" spans="3:13" x14ac:dyDescent="0.2">
      <c r="C1073" s="70"/>
      <c r="D1073" s="67"/>
      <c r="E1073" s="4" t="s">
        <v>40</v>
      </c>
      <c r="F1073" s="52" t="s">
        <v>624</v>
      </c>
      <c r="G1073" s="7">
        <v>973</v>
      </c>
      <c r="H1073" s="9">
        <v>2.877697841727</v>
      </c>
      <c r="I1073" s="1">
        <v>71.120246659814995</v>
      </c>
      <c r="J1073" s="1">
        <v>19.218910585817</v>
      </c>
      <c r="K1073" s="3" t="s">
        <v>61</v>
      </c>
      <c r="L1073" s="1">
        <v>4.0082219938339998</v>
      </c>
      <c r="M1073" s="8">
        <v>2.774922918808</v>
      </c>
    </row>
    <row r="1074" spans="3:13" x14ac:dyDescent="0.2">
      <c r="C1074" s="70"/>
      <c r="D1074" s="67"/>
      <c r="E1074" s="4" t="s">
        <v>41</v>
      </c>
      <c r="F1074" s="52" t="s">
        <v>624</v>
      </c>
      <c r="G1074" s="7">
        <v>0</v>
      </c>
      <c r="H1074" s="17" t="s">
        <v>61</v>
      </c>
      <c r="I1074" s="3" t="s">
        <v>61</v>
      </c>
      <c r="J1074" s="3" t="s">
        <v>61</v>
      </c>
      <c r="K1074" s="3" t="s">
        <v>61</v>
      </c>
      <c r="L1074" s="3" t="s">
        <v>61</v>
      </c>
      <c r="M1074" s="18" t="s">
        <v>61</v>
      </c>
    </row>
    <row r="1075" spans="3:13" x14ac:dyDescent="0.2">
      <c r="C1075" s="70"/>
      <c r="D1075" s="67"/>
      <c r="E1075" s="4" t="s">
        <v>42</v>
      </c>
      <c r="F1075" s="52" t="s">
        <v>625</v>
      </c>
      <c r="G1075" s="7">
        <v>34</v>
      </c>
      <c r="H1075" s="9">
        <v>32.352941176470999</v>
      </c>
      <c r="I1075" s="1">
        <v>44.117647058823998</v>
      </c>
      <c r="J1075" s="1">
        <v>11.764705882353001</v>
      </c>
      <c r="K1075" s="3" t="s">
        <v>61</v>
      </c>
      <c r="L1075" s="1">
        <v>11.764705882353001</v>
      </c>
      <c r="M1075" s="18" t="s">
        <v>61</v>
      </c>
    </row>
    <row r="1076" spans="3:13" x14ac:dyDescent="0.2">
      <c r="C1076" s="70"/>
      <c r="D1076" s="67"/>
      <c r="E1076" s="4" t="s">
        <v>43</v>
      </c>
      <c r="F1076" s="52" t="s">
        <v>625</v>
      </c>
      <c r="G1076" s="7">
        <v>10</v>
      </c>
      <c r="H1076" s="9">
        <v>10</v>
      </c>
      <c r="I1076" s="1">
        <v>60</v>
      </c>
      <c r="J1076" s="1">
        <v>20</v>
      </c>
      <c r="K1076" s="3" t="s">
        <v>61</v>
      </c>
      <c r="L1076" s="1">
        <v>10</v>
      </c>
      <c r="M1076" s="18" t="s">
        <v>61</v>
      </c>
    </row>
    <row r="1077" spans="3:13" x14ac:dyDescent="0.2">
      <c r="C1077" s="70"/>
      <c r="D1077" s="67"/>
      <c r="E1077" s="4" t="s">
        <v>44</v>
      </c>
      <c r="F1077" s="52" t="s">
        <v>625</v>
      </c>
      <c r="G1077" s="7">
        <v>31</v>
      </c>
      <c r="H1077" s="9">
        <v>3.2258064516129998</v>
      </c>
      <c r="I1077" s="1">
        <v>51.612903225806001</v>
      </c>
      <c r="J1077" s="1">
        <v>19.354838709677001</v>
      </c>
      <c r="K1077" s="3" t="s">
        <v>61</v>
      </c>
      <c r="L1077" s="1">
        <v>22.580645161290001</v>
      </c>
      <c r="M1077" s="8">
        <v>3.2258064516129998</v>
      </c>
    </row>
    <row r="1078" spans="3:13" x14ac:dyDescent="0.2">
      <c r="C1078" s="70"/>
      <c r="D1078" s="67"/>
      <c r="E1078" s="4" t="s">
        <v>37</v>
      </c>
      <c r="F1078" s="52" t="s">
        <v>625</v>
      </c>
      <c r="G1078" s="7">
        <v>22</v>
      </c>
      <c r="H1078" s="9">
        <v>9.0909090909089993</v>
      </c>
      <c r="I1078" s="1">
        <v>36.363636363635997</v>
      </c>
      <c r="J1078" s="1">
        <v>18.181818181817999</v>
      </c>
      <c r="K1078" s="3" t="s">
        <v>61</v>
      </c>
      <c r="L1078" s="1">
        <v>31.818181818182001</v>
      </c>
      <c r="M1078" s="8">
        <v>4.5454545454549997</v>
      </c>
    </row>
    <row r="1079" spans="3:13" x14ac:dyDescent="0.2">
      <c r="C1079" s="70"/>
      <c r="D1079" s="66" t="s">
        <v>20</v>
      </c>
      <c r="E1079" s="5" t="s">
        <v>39</v>
      </c>
      <c r="F1079" s="51" t="s">
        <v>624</v>
      </c>
      <c r="G1079" s="6">
        <v>175</v>
      </c>
      <c r="H1079" s="13">
        <v>4</v>
      </c>
      <c r="I1079" s="2">
        <v>47.428571428570997</v>
      </c>
      <c r="J1079" s="2">
        <v>26.857142857143</v>
      </c>
      <c r="K1079" s="14" t="s">
        <v>61</v>
      </c>
      <c r="L1079" s="2">
        <v>17.714285714286</v>
      </c>
      <c r="M1079" s="11">
        <v>4</v>
      </c>
    </row>
    <row r="1080" spans="3:13" x14ac:dyDescent="0.2">
      <c r="C1080" s="70"/>
      <c r="D1080" s="67"/>
      <c r="E1080" s="4" t="s">
        <v>40</v>
      </c>
      <c r="F1080" s="52" t="s">
        <v>624</v>
      </c>
      <c r="G1080" s="7">
        <v>538</v>
      </c>
      <c r="H1080" s="9">
        <v>3.5315985130110001</v>
      </c>
      <c r="I1080" s="1">
        <v>66.542750929367998</v>
      </c>
      <c r="J1080" s="1">
        <v>22.490706319703001</v>
      </c>
      <c r="K1080" s="3" t="s">
        <v>61</v>
      </c>
      <c r="L1080" s="1">
        <v>4.2750929368030004</v>
      </c>
      <c r="M1080" s="8">
        <v>3.1598513011149998</v>
      </c>
    </row>
    <row r="1081" spans="3:13" x14ac:dyDescent="0.2">
      <c r="C1081" s="70"/>
      <c r="D1081" s="67"/>
      <c r="E1081" s="4" t="s">
        <v>41</v>
      </c>
      <c r="F1081" s="52" t="s">
        <v>624</v>
      </c>
      <c r="G1081" s="7">
        <v>0</v>
      </c>
      <c r="H1081" s="17" t="s">
        <v>61</v>
      </c>
      <c r="I1081" s="3" t="s">
        <v>61</v>
      </c>
      <c r="J1081" s="3" t="s">
        <v>61</v>
      </c>
      <c r="K1081" s="3" t="s">
        <v>61</v>
      </c>
      <c r="L1081" s="3" t="s">
        <v>61</v>
      </c>
      <c r="M1081" s="18" t="s">
        <v>61</v>
      </c>
    </row>
    <row r="1082" spans="3:13" x14ac:dyDescent="0.2">
      <c r="C1082" s="70"/>
      <c r="D1082" s="67"/>
      <c r="E1082" s="4" t="s">
        <v>42</v>
      </c>
      <c r="F1082" s="52" t="s">
        <v>625</v>
      </c>
      <c r="G1082" s="7">
        <v>20</v>
      </c>
      <c r="H1082" s="9">
        <v>30</v>
      </c>
      <c r="I1082" s="1">
        <v>45</v>
      </c>
      <c r="J1082" s="1">
        <v>10</v>
      </c>
      <c r="K1082" s="3" t="s">
        <v>61</v>
      </c>
      <c r="L1082" s="1">
        <v>15</v>
      </c>
      <c r="M1082" s="18" t="s">
        <v>61</v>
      </c>
    </row>
    <row r="1083" spans="3:13" x14ac:dyDescent="0.2">
      <c r="C1083" s="70"/>
      <c r="D1083" s="67"/>
      <c r="E1083" s="4" t="s">
        <v>43</v>
      </c>
      <c r="F1083" s="52" t="s">
        <v>625</v>
      </c>
      <c r="G1083" s="7">
        <v>5</v>
      </c>
      <c r="H1083" s="17" t="s">
        <v>61</v>
      </c>
      <c r="I1083" s="1">
        <v>80</v>
      </c>
      <c r="J1083" s="1">
        <v>20</v>
      </c>
      <c r="K1083" s="3" t="s">
        <v>61</v>
      </c>
      <c r="L1083" s="3" t="s">
        <v>61</v>
      </c>
      <c r="M1083" s="18" t="s">
        <v>61</v>
      </c>
    </row>
    <row r="1084" spans="3:13" x14ac:dyDescent="0.2">
      <c r="C1084" s="70"/>
      <c r="D1084" s="67"/>
      <c r="E1084" s="4" t="s">
        <v>44</v>
      </c>
      <c r="F1084" s="52" t="s">
        <v>625</v>
      </c>
      <c r="G1084" s="7">
        <v>14</v>
      </c>
      <c r="H1084" s="9">
        <v>7.1428571428570002</v>
      </c>
      <c r="I1084" s="1">
        <v>50</v>
      </c>
      <c r="J1084" s="1">
        <v>35.714285714286</v>
      </c>
      <c r="K1084" s="3" t="s">
        <v>61</v>
      </c>
      <c r="L1084" s="1">
        <v>7.1428571428570002</v>
      </c>
      <c r="M1084" s="18" t="s">
        <v>61</v>
      </c>
    </row>
    <row r="1085" spans="3:13" x14ac:dyDescent="0.2">
      <c r="C1085" s="70"/>
      <c r="D1085" s="67"/>
      <c r="E1085" s="4" t="s">
        <v>37</v>
      </c>
      <c r="F1085" s="52" t="s">
        <v>625</v>
      </c>
      <c r="G1085" s="7">
        <v>11</v>
      </c>
      <c r="H1085" s="9">
        <v>18.181818181817999</v>
      </c>
      <c r="I1085" s="1">
        <v>27.272727272727</v>
      </c>
      <c r="J1085" s="1">
        <v>9.0909090909089993</v>
      </c>
      <c r="K1085" s="3" t="s">
        <v>61</v>
      </c>
      <c r="L1085" s="1">
        <v>45.454545454544999</v>
      </c>
      <c r="M1085" s="18" t="s">
        <v>61</v>
      </c>
    </row>
    <row r="1086" spans="3:13" x14ac:dyDescent="0.2">
      <c r="C1086" s="70"/>
      <c r="D1086" s="66" t="s">
        <v>21</v>
      </c>
      <c r="E1086" s="5" t="s">
        <v>39</v>
      </c>
      <c r="F1086" s="51" t="s">
        <v>624</v>
      </c>
      <c r="G1086" s="6">
        <v>283</v>
      </c>
      <c r="H1086" s="13">
        <v>1.413427561837</v>
      </c>
      <c r="I1086" s="2">
        <v>65.017667844523004</v>
      </c>
      <c r="J1086" s="2">
        <v>17.314487632509</v>
      </c>
      <c r="K1086" s="2">
        <v>0.70671378091899995</v>
      </c>
      <c r="L1086" s="2">
        <v>12.367491166078</v>
      </c>
      <c r="M1086" s="11">
        <v>3.1802120141339998</v>
      </c>
    </row>
    <row r="1087" spans="3:13" x14ac:dyDescent="0.2">
      <c r="C1087" s="70"/>
      <c r="D1087" s="67"/>
      <c r="E1087" s="4" t="s">
        <v>40</v>
      </c>
      <c r="F1087" s="52" t="s">
        <v>624</v>
      </c>
      <c r="G1087" s="7">
        <v>435</v>
      </c>
      <c r="H1087" s="9">
        <v>2.0689655172410002</v>
      </c>
      <c r="I1087" s="1">
        <v>76.781609195401998</v>
      </c>
      <c r="J1087" s="1">
        <v>15.172413793103001</v>
      </c>
      <c r="K1087" s="3" t="s">
        <v>61</v>
      </c>
      <c r="L1087" s="1">
        <v>3.6781609195399998</v>
      </c>
      <c r="M1087" s="8">
        <v>2.2988505747130001</v>
      </c>
    </row>
    <row r="1088" spans="3:13" x14ac:dyDescent="0.2">
      <c r="C1088" s="70"/>
      <c r="D1088" s="67"/>
      <c r="E1088" s="4" t="s">
        <v>41</v>
      </c>
      <c r="F1088" s="52" t="s">
        <v>624</v>
      </c>
      <c r="G1088" s="7">
        <v>0</v>
      </c>
      <c r="H1088" s="17" t="s">
        <v>61</v>
      </c>
      <c r="I1088" s="3" t="s">
        <v>61</v>
      </c>
      <c r="J1088" s="3" t="s">
        <v>61</v>
      </c>
      <c r="K1088" s="3" t="s">
        <v>61</v>
      </c>
      <c r="L1088" s="3" t="s">
        <v>61</v>
      </c>
      <c r="M1088" s="18" t="s">
        <v>61</v>
      </c>
    </row>
    <row r="1089" spans="3:13" x14ac:dyDescent="0.2">
      <c r="C1089" s="70"/>
      <c r="D1089" s="67"/>
      <c r="E1089" s="4" t="s">
        <v>42</v>
      </c>
      <c r="F1089" s="52" t="s">
        <v>625</v>
      </c>
      <c r="G1089" s="7">
        <v>14</v>
      </c>
      <c r="H1089" s="9">
        <v>35.714285714286</v>
      </c>
      <c r="I1089" s="1">
        <v>42.857142857143003</v>
      </c>
      <c r="J1089" s="1">
        <v>14.285714285714</v>
      </c>
      <c r="K1089" s="3" t="s">
        <v>61</v>
      </c>
      <c r="L1089" s="1">
        <v>7.1428571428570002</v>
      </c>
      <c r="M1089" s="18" t="s">
        <v>61</v>
      </c>
    </row>
    <row r="1090" spans="3:13" x14ac:dyDescent="0.2">
      <c r="C1090" s="70"/>
      <c r="D1090" s="67"/>
      <c r="E1090" s="4" t="s">
        <v>43</v>
      </c>
      <c r="F1090" s="52" t="s">
        <v>625</v>
      </c>
      <c r="G1090" s="7">
        <v>5</v>
      </c>
      <c r="H1090" s="9">
        <v>20</v>
      </c>
      <c r="I1090" s="1">
        <v>40</v>
      </c>
      <c r="J1090" s="1">
        <v>20</v>
      </c>
      <c r="K1090" s="3" t="s">
        <v>61</v>
      </c>
      <c r="L1090" s="1">
        <v>20</v>
      </c>
      <c r="M1090" s="18" t="s">
        <v>61</v>
      </c>
    </row>
    <row r="1091" spans="3:13" x14ac:dyDescent="0.2">
      <c r="C1091" s="70"/>
      <c r="D1091" s="67"/>
      <c r="E1091" s="4" t="s">
        <v>44</v>
      </c>
      <c r="F1091" s="52" t="s">
        <v>625</v>
      </c>
      <c r="G1091" s="7">
        <v>17</v>
      </c>
      <c r="H1091" s="17" t="s">
        <v>61</v>
      </c>
      <c r="I1091" s="1">
        <v>52.941176470587997</v>
      </c>
      <c r="J1091" s="1">
        <v>5.8823529411760003</v>
      </c>
      <c r="K1091" s="3" t="s">
        <v>61</v>
      </c>
      <c r="L1091" s="1">
        <v>35.294117647058997</v>
      </c>
      <c r="M1091" s="8">
        <v>5.8823529411760003</v>
      </c>
    </row>
    <row r="1092" spans="3:13" x14ac:dyDescent="0.2">
      <c r="C1092" s="70"/>
      <c r="D1092" s="67"/>
      <c r="E1092" s="4" t="s">
        <v>37</v>
      </c>
      <c r="F1092" s="52" t="s">
        <v>625</v>
      </c>
      <c r="G1092" s="7">
        <v>11</v>
      </c>
      <c r="H1092" s="17" t="s">
        <v>61</v>
      </c>
      <c r="I1092" s="1">
        <v>45.454545454544999</v>
      </c>
      <c r="J1092" s="1">
        <v>27.272727272727</v>
      </c>
      <c r="K1092" s="3" t="s">
        <v>61</v>
      </c>
      <c r="L1092" s="1">
        <v>18.181818181817999</v>
      </c>
      <c r="M1092" s="8">
        <v>9.0909090909089993</v>
      </c>
    </row>
    <row r="1093" spans="3:13" x14ac:dyDescent="0.2">
      <c r="C1093" s="66" t="s">
        <v>45</v>
      </c>
      <c r="D1093" s="64" t="s">
        <v>19</v>
      </c>
      <c r="E1093" s="5" t="s">
        <v>46</v>
      </c>
      <c r="F1093" s="51" t="s">
        <v>624</v>
      </c>
      <c r="G1093" s="6">
        <v>770</v>
      </c>
      <c r="H1093" s="13">
        <v>2.337662337662</v>
      </c>
      <c r="I1093" s="2">
        <v>69.87012987013</v>
      </c>
      <c r="J1093" s="2">
        <v>19.350649350649</v>
      </c>
      <c r="K1093" s="14" t="s">
        <v>61</v>
      </c>
      <c r="L1093" s="2">
        <v>6.4935064935059996</v>
      </c>
      <c r="M1093" s="11">
        <v>1.948051948052</v>
      </c>
    </row>
    <row r="1094" spans="3:13" ht="26" x14ac:dyDescent="0.2">
      <c r="C1094" s="70"/>
      <c r="D1094" s="65"/>
      <c r="E1094" s="4" t="s">
        <v>47</v>
      </c>
      <c r="F1094" s="52" t="s">
        <v>624</v>
      </c>
      <c r="G1094" s="7">
        <v>335</v>
      </c>
      <c r="H1094" s="9">
        <v>3.283582089552</v>
      </c>
      <c r="I1094" s="1">
        <v>64.477611940298999</v>
      </c>
      <c r="J1094" s="1">
        <v>20.895522388060002</v>
      </c>
      <c r="K1094" s="3" t="s">
        <v>61</v>
      </c>
      <c r="L1094" s="1">
        <v>7.1641791044780003</v>
      </c>
      <c r="M1094" s="8">
        <v>4.1791044776120003</v>
      </c>
    </row>
    <row r="1095" spans="3:13" x14ac:dyDescent="0.2">
      <c r="C1095" s="70"/>
      <c r="D1095" s="65"/>
      <c r="E1095" s="4" t="s">
        <v>48</v>
      </c>
      <c r="F1095" s="52" t="s">
        <v>625</v>
      </c>
      <c r="G1095" s="7">
        <v>34</v>
      </c>
      <c r="H1095" s="9">
        <v>5.8823529411760003</v>
      </c>
      <c r="I1095" s="1">
        <v>52.941176470587997</v>
      </c>
      <c r="J1095" s="1">
        <v>20.588235294118</v>
      </c>
      <c r="K1095" s="3" t="s">
        <v>61</v>
      </c>
      <c r="L1095" s="1">
        <v>14.705882352941</v>
      </c>
      <c r="M1095" s="8">
        <v>5.8823529411760003</v>
      </c>
    </row>
    <row r="1096" spans="3:13" ht="39" x14ac:dyDescent="0.2">
      <c r="C1096" s="70"/>
      <c r="D1096" s="65"/>
      <c r="E1096" s="4" t="s">
        <v>49</v>
      </c>
      <c r="F1096" s="52" t="s">
        <v>624</v>
      </c>
      <c r="G1096" s="7">
        <v>318</v>
      </c>
      <c r="H1096" s="9">
        <v>6.2893081761009997</v>
      </c>
      <c r="I1096" s="1">
        <v>61.006289308176001</v>
      </c>
      <c r="J1096" s="1">
        <v>19.182389937107001</v>
      </c>
      <c r="K1096" s="1">
        <v>0.62893081761000003</v>
      </c>
      <c r="L1096" s="1">
        <v>10.062893081761001</v>
      </c>
      <c r="M1096" s="8">
        <v>2.8301886792449999</v>
      </c>
    </row>
    <row r="1097" spans="3:13" x14ac:dyDescent="0.2">
      <c r="C1097" s="70"/>
      <c r="D1097" s="65"/>
      <c r="E1097" s="4" t="s">
        <v>50</v>
      </c>
      <c r="F1097" s="52" t="s">
        <v>625</v>
      </c>
      <c r="G1097" s="7">
        <v>18</v>
      </c>
      <c r="H1097" s="17" t="s">
        <v>61</v>
      </c>
      <c r="I1097" s="1">
        <v>44.444444444444002</v>
      </c>
      <c r="J1097" s="1">
        <v>11.111111111111001</v>
      </c>
      <c r="K1097" s="3" t="s">
        <v>61</v>
      </c>
      <c r="L1097" s="1">
        <v>38.888888888888999</v>
      </c>
      <c r="M1097" s="8">
        <v>5.5555555555560003</v>
      </c>
    </row>
    <row r="1098" spans="3:13" x14ac:dyDescent="0.2">
      <c r="C1098" s="70"/>
      <c r="D1098" s="65"/>
      <c r="E1098" s="4" t="s">
        <v>44</v>
      </c>
      <c r="F1098" s="52" t="s">
        <v>625</v>
      </c>
      <c r="G1098" s="7">
        <v>25</v>
      </c>
      <c r="H1098" s="9">
        <v>8</v>
      </c>
      <c r="I1098" s="1">
        <v>48</v>
      </c>
      <c r="J1098" s="1">
        <v>28</v>
      </c>
      <c r="K1098" s="3" t="s">
        <v>61</v>
      </c>
      <c r="L1098" s="1">
        <v>16</v>
      </c>
      <c r="M1098" s="18" t="s">
        <v>61</v>
      </c>
    </row>
    <row r="1099" spans="3:13" x14ac:dyDescent="0.2">
      <c r="C1099" s="70"/>
      <c r="D1099" s="65"/>
      <c r="E1099" s="4" t="s">
        <v>37</v>
      </c>
      <c r="F1099" s="52" t="s">
        <v>625</v>
      </c>
      <c r="G1099" s="7">
        <v>28</v>
      </c>
      <c r="H1099" s="9">
        <v>3.5714285714290002</v>
      </c>
      <c r="I1099" s="1">
        <v>64.285714285713993</v>
      </c>
      <c r="J1099" s="1">
        <v>10.714285714286</v>
      </c>
      <c r="K1099" s="3" t="s">
        <v>61</v>
      </c>
      <c r="L1099" s="1">
        <v>7.1428571428570002</v>
      </c>
      <c r="M1099" s="8">
        <v>14.285714285714</v>
      </c>
    </row>
    <row r="1100" spans="3:13" x14ac:dyDescent="0.2">
      <c r="C1100" s="70"/>
      <c r="D1100" s="65"/>
      <c r="E1100" s="4" t="s">
        <v>51</v>
      </c>
      <c r="F1100" s="52" t="s">
        <v>624</v>
      </c>
      <c r="G1100" s="7">
        <v>1105</v>
      </c>
      <c r="H1100" s="9">
        <v>2.6244343891400002</v>
      </c>
      <c r="I1100" s="1">
        <v>68.235294117647001</v>
      </c>
      <c r="J1100" s="1">
        <v>19.819004524886999</v>
      </c>
      <c r="K1100" s="3" t="s">
        <v>61</v>
      </c>
      <c r="L1100" s="1">
        <v>6.6968325791860002</v>
      </c>
      <c r="M1100" s="8">
        <v>2.6244343891400002</v>
      </c>
    </row>
    <row r="1101" spans="3:13" x14ac:dyDescent="0.2">
      <c r="C1101" s="70"/>
      <c r="D1101" s="65"/>
      <c r="E1101" s="4" t="s">
        <v>52</v>
      </c>
      <c r="F1101" s="52" t="s">
        <v>624</v>
      </c>
      <c r="G1101" s="7">
        <v>352</v>
      </c>
      <c r="H1101" s="9">
        <v>6.25</v>
      </c>
      <c r="I1101" s="1">
        <v>60.227272727272997</v>
      </c>
      <c r="J1101" s="1">
        <v>19.318181818182001</v>
      </c>
      <c r="K1101" s="1">
        <v>0.56818181818199998</v>
      </c>
      <c r="L1101" s="1">
        <v>10.511363636364001</v>
      </c>
      <c r="M1101" s="8">
        <v>3.125</v>
      </c>
    </row>
    <row r="1102" spans="3:13" x14ac:dyDescent="0.2">
      <c r="C1102" s="66" t="s">
        <v>53</v>
      </c>
      <c r="D1102" s="64" t="s">
        <v>19</v>
      </c>
      <c r="E1102" s="5" t="s">
        <v>54</v>
      </c>
      <c r="F1102" s="51" t="s">
        <v>624</v>
      </c>
      <c r="G1102" s="6">
        <v>513</v>
      </c>
      <c r="H1102" s="13">
        <v>5.4580896686160001</v>
      </c>
      <c r="I1102" s="2">
        <v>67.056530214424996</v>
      </c>
      <c r="J1102" s="2">
        <v>16.569200779727002</v>
      </c>
      <c r="K1102" s="2">
        <v>0.19493177387899999</v>
      </c>
      <c r="L1102" s="2">
        <v>8.1871345029239997</v>
      </c>
      <c r="M1102" s="11">
        <v>2.5341130604290001</v>
      </c>
    </row>
    <row r="1103" spans="3:13" x14ac:dyDescent="0.2">
      <c r="C1103" s="70"/>
      <c r="D1103" s="65"/>
      <c r="E1103" s="4" t="s">
        <v>55</v>
      </c>
      <c r="F1103" s="52" t="s">
        <v>624</v>
      </c>
      <c r="G1103" s="7">
        <v>639</v>
      </c>
      <c r="H1103" s="9">
        <v>3.286384976526</v>
      </c>
      <c r="I1103" s="1">
        <v>64.632237871673993</v>
      </c>
      <c r="J1103" s="1">
        <v>19.874804381846999</v>
      </c>
      <c r="K1103" s="3" t="s">
        <v>61</v>
      </c>
      <c r="L1103" s="1">
        <v>9.0766823161189993</v>
      </c>
      <c r="M1103" s="8">
        <v>3.1298904538340002</v>
      </c>
    </row>
    <row r="1104" spans="3:13" x14ac:dyDescent="0.2">
      <c r="C1104" s="70"/>
      <c r="D1104" s="65"/>
      <c r="E1104" s="4" t="s">
        <v>56</v>
      </c>
      <c r="F1104" s="52" t="s">
        <v>624</v>
      </c>
      <c r="G1104" s="7">
        <v>376</v>
      </c>
      <c r="H1104" s="9">
        <v>1.3297872340429999</v>
      </c>
      <c r="I1104" s="1">
        <v>65.691489361701997</v>
      </c>
      <c r="J1104" s="1">
        <v>23.138297872340001</v>
      </c>
      <c r="K1104" s="1">
        <v>0.26595744680900002</v>
      </c>
      <c r="L1104" s="1">
        <v>6.3829787234040003</v>
      </c>
      <c r="M1104" s="8">
        <v>3.1914893617020001</v>
      </c>
    </row>
    <row r="1105" spans="2:22" x14ac:dyDescent="0.2">
      <c r="C1105" s="66" t="s">
        <v>57</v>
      </c>
      <c r="D1105" s="64" t="s">
        <v>19</v>
      </c>
      <c r="E1105" s="5" t="s">
        <v>58</v>
      </c>
      <c r="F1105" s="51" t="s">
        <v>624</v>
      </c>
      <c r="G1105" s="6">
        <v>537</v>
      </c>
      <c r="H1105" s="13">
        <v>4.4692737430170002</v>
      </c>
      <c r="I1105" s="2">
        <v>67.970204841712999</v>
      </c>
      <c r="J1105" s="2">
        <v>17.318435754189998</v>
      </c>
      <c r="K1105" s="14" t="s">
        <v>61</v>
      </c>
      <c r="L1105" s="2">
        <v>8.1936685288640003</v>
      </c>
      <c r="M1105" s="11">
        <v>2.0484171322160001</v>
      </c>
    </row>
    <row r="1106" spans="2:22" x14ac:dyDescent="0.2">
      <c r="C1106" s="67"/>
      <c r="D1106" s="65"/>
      <c r="E1106" s="4" t="s">
        <v>59</v>
      </c>
      <c r="F1106" s="52" t="s">
        <v>624</v>
      </c>
      <c r="G1106" s="7">
        <v>682</v>
      </c>
      <c r="H1106" s="9">
        <v>3.3724340175949998</v>
      </c>
      <c r="I1106" s="1">
        <v>65.395894428152005</v>
      </c>
      <c r="J1106" s="1">
        <v>19.208211143694999</v>
      </c>
      <c r="K1106" s="1">
        <v>0.146627565982</v>
      </c>
      <c r="L1106" s="1">
        <v>7.91788856305</v>
      </c>
      <c r="M1106" s="8">
        <v>3.958944281525</v>
      </c>
    </row>
    <row r="1107" spans="2:22" x14ac:dyDescent="0.2">
      <c r="C1107" s="71"/>
      <c r="D1107" s="68"/>
      <c r="E1107" s="19" t="s">
        <v>60</v>
      </c>
      <c r="F1107" s="53" t="s">
        <v>624</v>
      </c>
      <c r="G1107" s="21">
        <v>309</v>
      </c>
      <c r="H1107" s="36">
        <v>2.2653721682849999</v>
      </c>
      <c r="I1107" s="16">
        <v>62.459546925566002</v>
      </c>
      <c r="J1107" s="16">
        <v>24.271844660193999</v>
      </c>
      <c r="K1107" s="16">
        <v>0.32362459546900002</v>
      </c>
      <c r="L1107" s="16">
        <v>8.4142394822009994</v>
      </c>
      <c r="M1107" s="34">
        <v>2.2653721682849999</v>
      </c>
    </row>
    <row r="1108" spans="2:22" x14ac:dyDescent="0.2">
      <c r="C1108" s="44" t="s">
        <v>626</v>
      </c>
    </row>
    <row r="1109" spans="2:22" x14ac:dyDescent="0.2">
      <c r="B1109" s="22" t="str">
        <f xml:space="preserve"> HYPERLINK("#'目次'!B20", "[14]")</f>
        <v>[14]</v>
      </c>
      <c r="C1109" s="58" t="s">
        <v>157</v>
      </c>
      <c r="D1109" s="59"/>
      <c r="E1109" s="59"/>
      <c r="F1109" s="59"/>
      <c r="G1109" s="59"/>
      <c r="H1109" s="59"/>
      <c r="I1109" s="59"/>
      <c r="J1109" s="59"/>
      <c r="K1109" s="59"/>
      <c r="L1109" s="59"/>
      <c r="M1109" s="59"/>
      <c r="N1109" s="59"/>
      <c r="O1109" s="59"/>
      <c r="P1109" s="59"/>
      <c r="Q1109" s="59"/>
      <c r="R1109" s="59"/>
      <c r="S1109" s="59"/>
      <c r="T1109" s="59"/>
      <c r="U1109" s="59"/>
      <c r="V1109" s="59"/>
    </row>
    <row r="1112" spans="2:22" x14ac:dyDescent="0.2">
      <c r="C1112" s="58" t="s">
        <v>13</v>
      </c>
      <c r="D1112" s="59"/>
      <c r="E1112" s="59"/>
      <c r="F1112" s="59"/>
      <c r="G1112" s="59"/>
      <c r="H1112" s="59"/>
      <c r="I1112" s="59"/>
      <c r="J1112" s="59"/>
      <c r="K1112" s="59"/>
      <c r="L1112" s="59"/>
      <c r="M1112" s="59"/>
      <c r="N1112" s="59"/>
      <c r="O1112" s="59"/>
      <c r="P1112" s="59"/>
      <c r="Q1112" s="59"/>
      <c r="R1112" s="59"/>
      <c r="S1112" s="59"/>
      <c r="T1112" s="59"/>
      <c r="U1112" s="59"/>
      <c r="V1112" s="59"/>
    </row>
    <row r="1113" spans="2:22" ht="65" x14ac:dyDescent="0.2">
      <c r="C1113" s="60"/>
      <c r="D1113" s="61"/>
      <c r="E1113" s="61"/>
      <c r="F1113" s="61"/>
      <c r="G1113" s="20" t="s">
        <v>14</v>
      </c>
      <c r="H1113" s="25" t="s">
        <v>158</v>
      </c>
      <c r="I1113" s="10" t="s">
        <v>159</v>
      </c>
      <c r="J1113" s="10" t="s">
        <v>160</v>
      </c>
      <c r="K1113" s="10" t="s">
        <v>161</v>
      </c>
      <c r="L1113" s="26" t="s">
        <v>37</v>
      </c>
    </row>
    <row r="1114" spans="2:22" x14ac:dyDescent="0.2">
      <c r="C1114" s="62"/>
      <c r="D1114" s="63"/>
      <c r="E1114" s="63"/>
      <c r="F1114" s="63"/>
      <c r="G1114" s="23"/>
      <c r="H1114" s="31"/>
      <c r="I1114" s="12"/>
      <c r="J1114" s="12"/>
      <c r="K1114" s="12"/>
      <c r="L1114" s="28"/>
    </row>
    <row r="1115" spans="2:22" x14ac:dyDescent="0.2">
      <c r="C1115" s="24"/>
      <c r="D1115" s="30"/>
      <c r="E1115" s="29" t="s">
        <v>14</v>
      </c>
      <c r="F1115" s="50" t="s">
        <v>624</v>
      </c>
      <c r="G1115" s="27">
        <v>1528</v>
      </c>
      <c r="H1115" s="15">
        <v>67.146596858639001</v>
      </c>
      <c r="I1115" s="15">
        <v>23.625654450262001</v>
      </c>
      <c r="J1115" s="15">
        <v>5.4319371727750001</v>
      </c>
      <c r="K1115" s="15">
        <v>1.3743455497379999</v>
      </c>
      <c r="L1115" s="33">
        <v>2.4214659685859998</v>
      </c>
    </row>
    <row r="1116" spans="2:22" x14ac:dyDescent="0.2">
      <c r="C1116" s="69" t="s">
        <v>18</v>
      </c>
      <c r="D1116" s="64" t="s">
        <v>19</v>
      </c>
      <c r="E1116" s="5" t="s">
        <v>20</v>
      </c>
      <c r="F1116" s="51" t="s">
        <v>624</v>
      </c>
      <c r="G1116" s="6">
        <v>763</v>
      </c>
      <c r="H1116" s="13">
        <v>68.414154652687003</v>
      </c>
      <c r="I1116" s="2">
        <v>23.591087811270999</v>
      </c>
      <c r="J1116" s="2">
        <v>5.2424639580600001</v>
      </c>
      <c r="K1116" s="2">
        <v>1.179554390564</v>
      </c>
      <c r="L1116" s="11">
        <v>1.5727391874179999</v>
      </c>
    </row>
    <row r="1117" spans="2:22" x14ac:dyDescent="0.2">
      <c r="C1117" s="70"/>
      <c r="D1117" s="65"/>
      <c r="E1117" s="4" t="s">
        <v>21</v>
      </c>
      <c r="F1117" s="52" t="s">
        <v>624</v>
      </c>
      <c r="G1117" s="7">
        <v>765</v>
      </c>
      <c r="H1117" s="9">
        <v>65.882352941175995</v>
      </c>
      <c r="I1117" s="1">
        <v>23.660130718954001</v>
      </c>
      <c r="J1117" s="1">
        <v>5.6209150326800001</v>
      </c>
      <c r="K1117" s="1">
        <v>1.56862745098</v>
      </c>
      <c r="L1117" s="8">
        <v>3.2679738562090002</v>
      </c>
    </row>
    <row r="1118" spans="2:22" x14ac:dyDescent="0.2">
      <c r="C1118" s="66" t="s">
        <v>22</v>
      </c>
      <c r="D1118" s="66" t="s">
        <v>23</v>
      </c>
      <c r="E1118" s="5" t="s">
        <v>24</v>
      </c>
      <c r="F1118" s="51" t="s">
        <v>624</v>
      </c>
      <c r="G1118" s="6">
        <v>302</v>
      </c>
      <c r="H1118" s="13">
        <v>76.490066225166004</v>
      </c>
      <c r="I1118" s="2">
        <v>13.245033112583</v>
      </c>
      <c r="J1118" s="2">
        <v>7.2847682119210004</v>
      </c>
      <c r="K1118" s="2">
        <v>0.66225165562900001</v>
      </c>
      <c r="L1118" s="11">
        <v>2.3178807947019999</v>
      </c>
    </row>
    <row r="1119" spans="2:22" x14ac:dyDescent="0.2">
      <c r="C1119" s="70"/>
      <c r="D1119" s="67"/>
      <c r="E1119" s="4" t="s">
        <v>25</v>
      </c>
      <c r="F1119" s="52" t="s">
        <v>624</v>
      </c>
      <c r="G1119" s="7">
        <v>329</v>
      </c>
      <c r="H1119" s="9">
        <v>76.899696048631995</v>
      </c>
      <c r="I1119" s="1">
        <v>16.717325227964</v>
      </c>
      <c r="J1119" s="1">
        <v>4.2553191489359996</v>
      </c>
      <c r="K1119" s="1">
        <v>1.2158054711249999</v>
      </c>
      <c r="L1119" s="8">
        <v>0.91185410334299999</v>
      </c>
    </row>
    <row r="1120" spans="2:22" x14ac:dyDescent="0.2">
      <c r="C1120" s="70"/>
      <c r="D1120" s="67"/>
      <c r="E1120" s="4" t="s">
        <v>26</v>
      </c>
      <c r="F1120" s="52" t="s">
        <v>624</v>
      </c>
      <c r="G1120" s="7">
        <v>355</v>
      </c>
      <c r="H1120" s="9">
        <v>73.521126760563007</v>
      </c>
      <c r="I1120" s="1">
        <v>21.408450704225</v>
      </c>
      <c r="J1120" s="1">
        <v>3.0985915492960001</v>
      </c>
      <c r="K1120" s="1">
        <v>0.28169014084499999</v>
      </c>
      <c r="L1120" s="8">
        <v>1.69014084507</v>
      </c>
    </row>
    <row r="1121" spans="3:12" x14ac:dyDescent="0.2">
      <c r="C1121" s="70"/>
      <c r="D1121" s="67"/>
      <c r="E1121" s="4" t="s">
        <v>27</v>
      </c>
      <c r="F1121" s="52" t="s">
        <v>624</v>
      </c>
      <c r="G1121" s="7">
        <v>254</v>
      </c>
      <c r="H1121" s="9">
        <v>59.448818897637999</v>
      </c>
      <c r="I1121" s="1">
        <v>29.133858267716999</v>
      </c>
      <c r="J1121" s="1">
        <v>5.9055118110239997</v>
      </c>
      <c r="K1121" s="1">
        <v>2.3622047244090001</v>
      </c>
      <c r="L1121" s="8">
        <v>3.1496062992130001</v>
      </c>
    </row>
    <row r="1122" spans="3:12" x14ac:dyDescent="0.2">
      <c r="C1122" s="70"/>
      <c r="D1122" s="67"/>
      <c r="E1122" s="4" t="s">
        <v>28</v>
      </c>
      <c r="F1122" s="52" t="s">
        <v>624</v>
      </c>
      <c r="G1122" s="7">
        <v>288</v>
      </c>
      <c r="H1122" s="9">
        <v>45.138888888888999</v>
      </c>
      <c r="I1122" s="1">
        <v>40.277777777777999</v>
      </c>
      <c r="J1122" s="1">
        <v>7.291666666667</v>
      </c>
      <c r="K1122" s="1">
        <v>2.7777777777780002</v>
      </c>
      <c r="L1122" s="8">
        <v>4.5138888888890003</v>
      </c>
    </row>
    <row r="1123" spans="3:12" x14ac:dyDescent="0.2">
      <c r="C1123" s="70"/>
      <c r="D1123" s="67"/>
      <c r="E1123" s="4" t="s">
        <v>29</v>
      </c>
      <c r="F1123" s="52" t="s">
        <v>624</v>
      </c>
      <c r="G1123" s="7">
        <v>1226</v>
      </c>
      <c r="H1123" s="9">
        <v>64.845024469820999</v>
      </c>
      <c r="I1123" s="1">
        <v>26.182707993474999</v>
      </c>
      <c r="J1123" s="1">
        <v>4.9755301794450002</v>
      </c>
      <c r="K1123" s="1">
        <v>1.549755301794</v>
      </c>
      <c r="L1123" s="8">
        <v>2.4469820554649999</v>
      </c>
    </row>
    <row r="1124" spans="3:12" x14ac:dyDescent="0.2">
      <c r="C1124" s="70"/>
      <c r="D1124" s="67"/>
      <c r="E1124" s="4" t="s">
        <v>30</v>
      </c>
      <c r="F1124" s="52" t="s">
        <v>624</v>
      </c>
      <c r="G1124" s="7">
        <v>542</v>
      </c>
      <c r="H1124" s="9">
        <v>51.845018450185002</v>
      </c>
      <c r="I1124" s="1">
        <v>35.055350553506003</v>
      </c>
      <c r="J1124" s="1">
        <v>6.6420664206640003</v>
      </c>
      <c r="K1124" s="1">
        <v>2.5830258302579998</v>
      </c>
      <c r="L1124" s="8">
        <v>3.8745387453869999</v>
      </c>
    </row>
    <row r="1125" spans="3:12" x14ac:dyDescent="0.2">
      <c r="C1125" s="70"/>
      <c r="D1125" s="66" t="s">
        <v>20</v>
      </c>
      <c r="E1125" s="5" t="s">
        <v>24</v>
      </c>
      <c r="F1125" s="51" t="s">
        <v>624</v>
      </c>
      <c r="G1125" s="6">
        <v>153</v>
      </c>
      <c r="H1125" s="13">
        <v>77.124183006536001</v>
      </c>
      <c r="I1125" s="2">
        <v>13.071895424837001</v>
      </c>
      <c r="J1125" s="2">
        <v>8.4967320261440005</v>
      </c>
      <c r="K1125" s="2">
        <v>0.65359477124200005</v>
      </c>
      <c r="L1125" s="11">
        <v>0.65359477124200005</v>
      </c>
    </row>
    <row r="1126" spans="3:12" x14ac:dyDescent="0.2">
      <c r="C1126" s="70"/>
      <c r="D1126" s="67"/>
      <c r="E1126" s="4" t="s">
        <v>25</v>
      </c>
      <c r="F1126" s="52" t="s">
        <v>624</v>
      </c>
      <c r="G1126" s="7">
        <v>174</v>
      </c>
      <c r="H1126" s="9">
        <v>79.885057471264005</v>
      </c>
      <c r="I1126" s="1">
        <v>14.367816091953999</v>
      </c>
      <c r="J1126" s="1">
        <v>4.0229885057469996</v>
      </c>
      <c r="K1126" s="1">
        <v>1.149425287356</v>
      </c>
      <c r="L1126" s="8">
        <v>0.57471264367800001</v>
      </c>
    </row>
    <row r="1127" spans="3:12" x14ac:dyDescent="0.2">
      <c r="C1127" s="70"/>
      <c r="D1127" s="67"/>
      <c r="E1127" s="4" t="s">
        <v>26</v>
      </c>
      <c r="F1127" s="52" t="s">
        <v>624</v>
      </c>
      <c r="G1127" s="7">
        <v>180</v>
      </c>
      <c r="H1127" s="9">
        <v>72.777777777777999</v>
      </c>
      <c r="I1127" s="1">
        <v>23.333333333333002</v>
      </c>
      <c r="J1127" s="1">
        <v>2.7777777777780002</v>
      </c>
      <c r="K1127" s="3" t="s">
        <v>61</v>
      </c>
      <c r="L1127" s="8">
        <v>1.1111111111109999</v>
      </c>
    </row>
    <row r="1128" spans="3:12" x14ac:dyDescent="0.2">
      <c r="C1128" s="70"/>
      <c r="D1128" s="67"/>
      <c r="E1128" s="4" t="s">
        <v>27</v>
      </c>
      <c r="F1128" s="52" t="s">
        <v>624</v>
      </c>
      <c r="G1128" s="7">
        <v>121</v>
      </c>
      <c r="H1128" s="9">
        <v>61.983471074379999</v>
      </c>
      <c r="I1128" s="1">
        <v>28.099173553719002</v>
      </c>
      <c r="J1128" s="1">
        <v>3.305785123967</v>
      </c>
      <c r="K1128" s="1">
        <v>3.305785123967</v>
      </c>
      <c r="L1128" s="8">
        <v>3.305785123967</v>
      </c>
    </row>
    <row r="1129" spans="3:12" x14ac:dyDescent="0.2">
      <c r="C1129" s="70"/>
      <c r="D1129" s="67"/>
      <c r="E1129" s="4" t="s">
        <v>28</v>
      </c>
      <c r="F1129" s="52" t="s">
        <v>624</v>
      </c>
      <c r="G1129" s="7">
        <v>135</v>
      </c>
      <c r="H1129" s="9">
        <v>43.703703703704001</v>
      </c>
      <c r="I1129" s="1">
        <v>43.703703703704001</v>
      </c>
      <c r="J1129" s="1">
        <v>8.1481481481479996</v>
      </c>
      <c r="K1129" s="1">
        <v>1.481481481481</v>
      </c>
      <c r="L1129" s="8">
        <v>2.9629629629630001</v>
      </c>
    </row>
    <row r="1130" spans="3:12" x14ac:dyDescent="0.2">
      <c r="C1130" s="70"/>
      <c r="D1130" s="67"/>
      <c r="E1130" s="4" t="s">
        <v>29</v>
      </c>
      <c r="F1130" s="52" t="s">
        <v>624</v>
      </c>
      <c r="G1130" s="7">
        <v>610</v>
      </c>
      <c r="H1130" s="9">
        <v>66.229508196721</v>
      </c>
      <c r="I1130" s="1">
        <v>26.229508196721</v>
      </c>
      <c r="J1130" s="1">
        <v>4.4262295081970002</v>
      </c>
      <c r="K1130" s="1">
        <v>1.311475409836</v>
      </c>
      <c r="L1130" s="8">
        <v>1.8032786885250001</v>
      </c>
    </row>
    <row r="1131" spans="3:12" x14ac:dyDescent="0.2">
      <c r="C1131" s="70"/>
      <c r="D1131" s="67"/>
      <c r="E1131" s="4" t="s">
        <v>30</v>
      </c>
      <c r="F1131" s="52" t="s">
        <v>624</v>
      </c>
      <c r="G1131" s="7">
        <v>256</v>
      </c>
      <c r="H1131" s="9">
        <v>52.34375</v>
      </c>
      <c r="I1131" s="1">
        <v>36.328125</v>
      </c>
      <c r="J1131" s="1">
        <v>5.859375</v>
      </c>
      <c r="K1131" s="1">
        <v>2.34375</v>
      </c>
      <c r="L1131" s="8">
        <v>3.125</v>
      </c>
    </row>
    <row r="1132" spans="3:12" x14ac:dyDescent="0.2">
      <c r="C1132" s="70"/>
      <c r="D1132" s="66" t="s">
        <v>21</v>
      </c>
      <c r="E1132" s="5" t="s">
        <v>24</v>
      </c>
      <c r="F1132" s="51" t="s">
        <v>624</v>
      </c>
      <c r="G1132" s="6">
        <v>149</v>
      </c>
      <c r="H1132" s="13">
        <v>75.838926174497004</v>
      </c>
      <c r="I1132" s="2">
        <v>13.422818791946</v>
      </c>
      <c r="J1132" s="2">
        <v>6.0402684563760003</v>
      </c>
      <c r="K1132" s="2">
        <v>0.67114093959700005</v>
      </c>
      <c r="L1132" s="11">
        <v>4.0268456375839996</v>
      </c>
    </row>
    <row r="1133" spans="3:12" x14ac:dyDescent="0.2">
      <c r="C1133" s="70"/>
      <c r="D1133" s="67"/>
      <c r="E1133" s="4" t="s">
        <v>25</v>
      </c>
      <c r="F1133" s="52" t="s">
        <v>624</v>
      </c>
      <c r="G1133" s="7">
        <v>155</v>
      </c>
      <c r="H1133" s="9">
        <v>73.548387096773993</v>
      </c>
      <c r="I1133" s="1">
        <v>19.354838709677001</v>
      </c>
      <c r="J1133" s="1">
        <v>4.5161290322580001</v>
      </c>
      <c r="K1133" s="1">
        <v>1.2903225806450001</v>
      </c>
      <c r="L1133" s="8">
        <v>1.2903225806450001</v>
      </c>
    </row>
    <row r="1134" spans="3:12" x14ac:dyDescent="0.2">
      <c r="C1134" s="70"/>
      <c r="D1134" s="67"/>
      <c r="E1134" s="4" t="s">
        <v>26</v>
      </c>
      <c r="F1134" s="52" t="s">
        <v>624</v>
      </c>
      <c r="G1134" s="7">
        <v>175</v>
      </c>
      <c r="H1134" s="9">
        <v>74.285714285713993</v>
      </c>
      <c r="I1134" s="1">
        <v>19.428571428571001</v>
      </c>
      <c r="J1134" s="1">
        <v>3.4285714285709998</v>
      </c>
      <c r="K1134" s="1">
        <v>0.57142857142900005</v>
      </c>
      <c r="L1134" s="8">
        <v>2.285714285714</v>
      </c>
    </row>
    <row r="1135" spans="3:12" x14ac:dyDescent="0.2">
      <c r="C1135" s="70"/>
      <c r="D1135" s="67"/>
      <c r="E1135" s="4" t="s">
        <v>27</v>
      </c>
      <c r="F1135" s="52" t="s">
        <v>624</v>
      </c>
      <c r="G1135" s="7">
        <v>133</v>
      </c>
      <c r="H1135" s="9">
        <v>57.142857142856997</v>
      </c>
      <c r="I1135" s="1">
        <v>30.075187969925</v>
      </c>
      <c r="J1135" s="1">
        <v>8.2706766917289993</v>
      </c>
      <c r="K1135" s="1">
        <v>1.503759398496</v>
      </c>
      <c r="L1135" s="8">
        <v>3.0075187969920001</v>
      </c>
    </row>
    <row r="1136" spans="3:12" x14ac:dyDescent="0.2">
      <c r="C1136" s="70"/>
      <c r="D1136" s="67"/>
      <c r="E1136" s="4" t="s">
        <v>28</v>
      </c>
      <c r="F1136" s="52" t="s">
        <v>624</v>
      </c>
      <c r="G1136" s="7">
        <v>153</v>
      </c>
      <c r="H1136" s="9">
        <v>46.405228758169997</v>
      </c>
      <c r="I1136" s="1">
        <v>37.254901960783997</v>
      </c>
      <c r="J1136" s="1">
        <v>6.5359477124180003</v>
      </c>
      <c r="K1136" s="1">
        <v>3.9215686274510002</v>
      </c>
      <c r="L1136" s="8">
        <v>5.8823529411760003</v>
      </c>
    </row>
    <row r="1137" spans="3:12" x14ac:dyDescent="0.2">
      <c r="C1137" s="70"/>
      <c r="D1137" s="67"/>
      <c r="E1137" s="4" t="s">
        <v>29</v>
      </c>
      <c r="F1137" s="52" t="s">
        <v>624</v>
      </c>
      <c r="G1137" s="7">
        <v>616</v>
      </c>
      <c r="H1137" s="9">
        <v>63.474025974025999</v>
      </c>
      <c r="I1137" s="1">
        <v>26.136363636363999</v>
      </c>
      <c r="J1137" s="1">
        <v>5.5194805194810002</v>
      </c>
      <c r="K1137" s="1">
        <v>1.785714285714</v>
      </c>
      <c r="L1137" s="8">
        <v>3.0844155844159999</v>
      </c>
    </row>
    <row r="1138" spans="3:12" x14ac:dyDescent="0.2">
      <c r="C1138" s="70"/>
      <c r="D1138" s="67"/>
      <c r="E1138" s="4" t="s">
        <v>30</v>
      </c>
      <c r="F1138" s="52" t="s">
        <v>624</v>
      </c>
      <c r="G1138" s="7">
        <v>286</v>
      </c>
      <c r="H1138" s="9">
        <v>51.398601398601002</v>
      </c>
      <c r="I1138" s="1">
        <v>33.916083916083998</v>
      </c>
      <c r="J1138" s="1">
        <v>7.3426573426569997</v>
      </c>
      <c r="K1138" s="1">
        <v>2.797202797203</v>
      </c>
      <c r="L1138" s="8">
        <v>4.5454545454549997</v>
      </c>
    </row>
    <row r="1139" spans="3:12" x14ac:dyDescent="0.2">
      <c r="C1139" s="66" t="s">
        <v>31</v>
      </c>
      <c r="D1139" s="66" t="s">
        <v>23</v>
      </c>
      <c r="E1139" s="5" t="s">
        <v>32</v>
      </c>
      <c r="F1139" s="51" t="s">
        <v>624</v>
      </c>
      <c r="G1139" s="6">
        <v>72</v>
      </c>
      <c r="H1139" s="13">
        <v>63.888888888888999</v>
      </c>
      <c r="I1139" s="2">
        <v>23.611111111111001</v>
      </c>
      <c r="J1139" s="2">
        <v>5.5555555555560003</v>
      </c>
      <c r="K1139" s="2">
        <v>2.7777777777780002</v>
      </c>
      <c r="L1139" s="11">
        <v>4.166666666667</v>
      </c>
    </row>
    <row r="1140" spans="3:12" ht="26" x14ac:dyDescent="0.2">
      <c r="C1140" s="70"/>
      <c r="D1140" s="67"/>
      <c r="E1140" s="4" t="s">
        <v>33</v>
      </c>
      <c r="F1140" s="52" t="s">
        <v>624</v>
      </c>
      <c r="G1140" s="7">
        <v>1007</v>
      </c>
      <c r="H1140" s="9">
        <v>71.400198609732001</v>
      </c>
      <c r="I1140" s="1">
        <v>21.648460774578002</v>
      </c>
      <c r="J1140" s="1">
        <v>4.468718967229</v>
      </c>
      <c r="K1140" s="1">
        <v>0.89374379344599997</v>
      </c>
      <c r="L1140" s="8">
        <v>1.588877855015</v>
      </c>
    </row>
    <row r="1141" spans="3:12" ht="39" x14ac:dyDescent="0.2">
      <c r="C1141" s="70"/>
      <c r="D1141" s="67"/>
      <c r="E1141" s="4" t="s">
        <v>34</v>
      </c>
      <c r="F1141" s="52" t="s">
        <v>625</v>
      </c>
      <c r="G1141" s="7">
        <v>15</v>
      </c>
      <c r="H1141" s="9">
        <v>40</v>
      </c>
      <c r="I1141" s="1">
        <v>20</v>
      </c>
      <c r="J1141" s="1">
        <v>26.666666666666998</v>
      </c>
      <c r="K1141" s="1">
        <v>6.666666666667</v>
      </c>
      <c r="L1141" s="8">
        <v>6.666666666667</v>
      </c>
    </row>
    <row r="1142" spans="3:12" ht="39" x14ac:dyDescent="0.2">
      <c r="C1142" s="70"/>
      <c r="D1142" s="67"/>
      <c r="E1142" s="4" t="s">
        <v>35</v>
      </c>
      <c r="F1142" s="52" t="s">
        <v>624</v>
      </c>
      <c r="G1142" s="7">
        <v>197</v>
      </c>
      <c r="H1142" s="9">
        <v>64.467005076142001</v>
      </c>
      <c r="I1142" s="1">
        <v>26.903553299492</v>
      </c>
      <c r="J1142" s="1">
        <v>6.0913705583760001</v>
      </c>
      <c r="K1142" s="1">
        <v>1.0152284263960001</v>
      </c>
      <c r="L1142" s="8">
        <v>1.522842639594</v>
      </c>
    </row>
    <row r="1143" spans="3:12" ht="26" x14ac:dyDescent="0.2">
      <c r="C1143" s="70"/>
      <c r="D1143" s="67"/>
      <c r="E1143" s="4" t="s">
        <v>36</v>
      </c>
      <c r="F1143" s="52" t="s">
        <v>624</v>
      </c>
      <c r="G1143" s="7">
        <v>205</v>
      </c>
      <c r="H1143" s="9">
        <v>57.560975609755999</v>
      </c>
      <c r="I1143" s="1">
        <v>29.756097560975999</v>
      </c>
      <c r="J1143" s="1">
        <v>6.3414634146340001</v>
      </c>
      <c r="K1143" s="1">
        <v>2.9268292682929999</v>
      </c>
      <c r="L1143" s="8">
        <v>3.4146341463410002</v>
      </c>
    </row>
    <row r="1144" spans="3:12" x14ac:dyDescent="0.2">
      <c r="C1144" s="70"/>
      <c r="D1144" s="67"/>
      <c r="E1144" s="4" t="s">
        <v>37</v>
      </c>
      <c r="F1144" s="52" t="s">
        <v>625</v>
      </c>
      <c r="G1144" s="7">
        <v>32</v>
      </c>
      <c r="H1144" s="9">
        <v>31.25</v>
      </c>
      <c r="I1144" s="1">
        <v>28.125</v>
      </c>
      <c r="J1144" s="1">
        <v>15.625</v>
      </c>
      <c r="K1144" s="1">
        <v>3.125</v>
      </c>
      <c r="L1144" s="8">
        <v>21.875</v>
      </c>
    </row>
    <row r="1145" spans="3:12" x14ac:dyDescent="0.2">
      <c r="C1145" s="70"/>
      <c r="D1145" s="66" t="s">
        <v>20</v>
      </c>
      <c r="E1145" s="5" t="s">
        <v>32</v>
      </c>
      <c r="F1145" s="51" t="s">
        <v>625</v>
      </c>
      <c r="G1145" s="6">
        <v>38</v>
      </c>
      <c r="H1145" s="13">
        <v>60.526315789473998</v>
      </c>
      <c r="I1145" s="2">
        <v>26.315789473683999</v>
      </c>
      <c r="J1145" s="2">
        <v>7.8947368421049999</v>
      </c>
      <c r="K1145" s="2">
        <v>2.6315789473679998</v>
      </c>
      <c r="L1145" s="11">
        <v>2.6315789473679998</v>
      </c>
    </row>
    <row r="1146" spans="3:12" ht="26" x14ac:dyDescent="0.2">
      <c r="C1146" s="70"/>
      <c r="D1146" s="67"/>
      <c r="E1146" s="4" t="s">
        <v>33</v>
      </c>
      <c r="F1146" s="52" t="s">
        <v>624</v>
      </c>
      <c r="G1146" s="7">
        <v>566</v>
      </c>
      <c r="H1146" s="9">
        <v>71.731448763250995</v>
      </c>
      <c r="I1146" s="1">
        <v>21.554770318020999</v>
      </c>
      <c r="J1146" s="1">
        <v>4.5936395759720003</v>
      </c>
      <c r="K1146" s="1">
        <v>1.0600706713779999</v>
      </c>
      <c r="L1146" s="8">
        <v>1.0600706713779999</v>
      </c>
    </row>
    <row r="1147" spans="3:12" ht="39" x14ac:dyDescent="0.2">
      <c r="C1147" s="70"/>
      <c r="D1147" s="67"/>
      <c r="E1147" s="4" t="s">
        <v>34</v>
      </c>
      <c r="F1147" s="52" t="s">
        <v>625</v>
      </c>
      <c r="G1147" s="7">
        <v>7</v>
      </c>
      <c r="H1147" s="9">
        <v>42.857142857143003</v>
      </c>
      <c r="I1147" s="1">
        <v>28.571428571428999</v>
      </c>
      <c r="J1147" s="1">
        <v>14.285714285714</v>
      </c>
      <c r="K1147" s="1">
        <v>14.285714285714</v>
      </c>
      <c r="L1147" s="18" t="s">
        <v>61</v>
      </c>
    </row>
    <row r="1148" spans="3:12" ht="39" x14ac:dyDescent="0.2">
      <c r="C1148" s="70"/>
      <c r="D1148" s="67"/>
      <c r="E1148" s="4" t="s">
        <v>35</v>
      </c>
      <c r="F1148" s="52" t="s">
        <v>624</v>
      </c>
      <c r="G1148" s="7">
        <v>78</v>
      </c>
      <c r="H1148" s="9">
        <v>65.384615384615003</v>
      </c>
      <c r="I1148" s="1">
        <v>29.487179487178999</v>
      </c>
      <c r="J1148" s="1">
        <v>5.1282051282049999</v>
      </c>
      <c r="K1148" s="3" t="s">
        <v>61</v>
      </c>
      <c r="L1148" s="18" t="s">
        <v>61</v>
      </c>
    </row>
    <row r="1149" spans="3:12" ht="26" x14ac:dyDescent="0.2">
      <c r="C1149" s="70"/>
      <c r="D1149" s="67"/>
      <c r="E1149" s="4" t="s">
        <v>36</v>
      </c>
      <c r="F1149" s="52" t="s">
        <v>624</v>
      </c>
      <c r="G1149" s="7">
        <v>58</v>
      </c>
      <c r="H1149" s="9">
        <v>55.172413793102997</v>
      </c>
      <c r="I1149" s="1">
        <v>32.758620689654997</v>
      </c>
      <c r="J1149" s="1">
        <v>8.6206896551720007</v>
      </c>
      <c r="K1149" s="1">
        <v>1.7241379310339999</v>
      </c>
      <c r="L1149" s="8">
        <v>1.7241379310339999</v>
      </c>
    </row>
    <row r="1150" spans="3:12" x14ac:dyDescent="0.2">
      <c r="C1150" s="70"/>
      <c r="D1150" s="67"/>
      <c r="E1150" s="4" t="s">
        <v>37</v>
      </c>
      <c r="F1150" s="52" t="s">
        <v>625</v>
      </c>
      <c r="G1150" s="7">
        <v>16</v>
      </c>
      <c r="H1150" s="9">
        <v>43.75</v>
      </c>
      <c r="I1150" s="1">
        <v>25</v>
      </c>
      <c r="J1150" s="1">
        <v>6.25</v>
      </c>
      <c r="K1150" s="3" t="s">
        <v>61</v>
      </c>
      <c r="L1150" s="8">
        <v>25</v>
      </c>
    </row>
    <row r="1151" spans="3:12" x14ac:dyDescent="0.2">
      <c r="C1151" s="70"/>
      <c r="D1151" s="66" t="s">
        <v>21</v>
      </c>
      <c r="E1151" s="5" t="s">
        <v>32</v>
      </c>
      <c r="F1151" s="51" t="s">
        <v>625</v>
      </c>
      <c r="G1151" s="6">
        <v>34</v>
      </c>
      <c r="H1151" s="13">
        <v>67.647058823528994</v>
      </c>
      <c r="I1151" s="2">
        <v>20.588235294118</v>
      </c>
      <c r="J1151" s="2">
        <v>2.9411764705880001</v>
      </c>
      <c r="K1151" s="2">
        <v>2.9411764705880001</v>
      </c>
      <c r="L1151" s="11">
        <v>5.8823529411760003</v>
      </c>
    </row>
    <row r="1152" spans="3:12" ht="26" x14ac:dyDescent="0.2">
      <c r="C1152" s="70"/>
      <c r="D1152" s="67"/>
      <c r="E1152" s="4" t="s">
        <v>33</v>
      </c>
      <c r="F1152" s="52" t="s">
        <v>624</v>
      </c>
      <c r="G1152" s="7">
        <v>441</v>
      </c>
      <c r="H1152" s="9">
        <v>70.975056689341997</v>
      </c>
      <c r="I1152" s="1">
        <v>21.768707482993001</v>
      </c>
      <c r="J1152" s="1">
        <v>4.3083900226759999</v>
      </c>
      <c r="K1152" s="1">
        <v>0.68027210884400002</v>
      </c>
      <c r="L1152" s="8">
        <v>2.2675736961449999</v>
      </c>
    </row>
    <row r="1153" spans="3:12" ht="39" x14ac:dyDescent="0.2">
      <c r="C1153" s="70"/>
      <c r="D1153" s="67"/>
      <c r="E1153" s="4" t="s">
        <v>34</v>
      </c>
      <c r="F1153" s="52" t="s">
        <v>625</v>
      </c>
      <c r="G1153" s="7">
        <v>8</v>
      </c>
      <c r="H1153" s="9">
        <v>37.5</v>
      </c>
      <c r="I1153" s="1">
        <v>12.5</v>
      </c>
      <c r="J1153" s="1">
        <v>37.5</v>
      </c>
      <c r="K1153" s="3" t="s">
        <v>61</v>
      </c>
      <c r="L1153" s="8">
        <v>12.5</v>
      </c>
    </row>
    <row r="1154" spans="3:12" ht="39" x14ac:dyDescent="0.2">
      <c r="C1154" s="70"/>
      <c r="D1154" s="67"/>
      <c r="E1154" s="4" t="s">
        <v>35</v>
      </c>
      <c r="F1154" s="52" t="s">
        <v>624</v>
      </c>
      <c r="G1154" s="7">
        <v>119</v>
      </c>
      <c r="H1154" s="9">
        <v>63.865546218486998</v>
      </c>
      <c r="I1154" s="1">
        <v>25.210084033613001</v>
      </c>
      <c r="J1154" s="1">
        <v>6.72268907563</v>
      </c>
      <c r="K1154" s="1">
        <v>1.680672268908</v>
      </c>
      <c r="L1154" s="8">
        <v>2.5210084033609998</v>
      </c>
    </row>
    <row r="1155" spans="3:12" ht="26" x14ac:dyDescent="0.2">
      <c r="C1155" s="70"/>
      <c r="D1155" s="67"/>
      <c r="E1155" s="4" t="s">
        <v>36</v>
      </c>
      <c r="F1155" s="52" t="s">
        <v>624</v>
      </c>
      <c r="G1155" s="7">
        <v>147</v>
      </c>
      <c r="H1155" s="9">
        <v>58.503401360543997</v>
      </c>
      <c r="I1155" s="1">
        <v>28.571428571428999</v>
      </c>
      <c r="J1155" s="1">
        <v>5.4421768707479998</v>
      </c>
      <c r="K1155" s="1">
        <v>3.4013605442179999</v>
      </c>
      <c r="L1155" s="8">
        <v>4.0816326530609999</v>
      </c>
    </row>
    <row r="1156" spans="3:12" x14ac:dyDescent="0.2">
      <c r="C1156" s="70"/>
      <c r="D1156" s="67"/>
      <c r="E1156" s="4" t="s">
        <v>37</v>
      </c>
      <c r="F1156" s="52" t="s">
        <v>625</v>
      </c>
      <c r="G1156" s="7">
        <v>16</v>
      </c>
      <c r="H1156" s="9">
        <v>18.75</v>
      </c>
      <c r="I1156" s="1">
        <v>31.25</v>
      </c>
      <c r="J1156" s="1">
        <v>25</v>
      </c>
      <c r="K1156" s="1">
        <v>6.25</v>
      </c>
      <c r="L1156" s="8">
        <v>18.75</v>
      </c>
    </row>
    <row r="1157" spans="3:12" x14ac:dyDescent="0.2">
      <c r="C1157" s="66" t="s">
        <v>38</v>
      </c>
      <c r="D1157" s="66" t="s">
        <v>23</v>
      </c>
      <c r="E1157" s="5" t="s">
        <v>39</v>
      </c>
      <c r="F1157" s="51" t="s">
        <v>624</v>
      </c>
      <c r="G1157" s="6">
        <v>458</v>
      </c>
      <c r="H1157" s="13">
        <v>60.917030567685998</v>
      </c>
      <c r="I1157" s="2">
        <v>27.074235807859999</v>
      </c>
      <c r="J1157" s="2">
        <v>7.4235807860260001</v>
      </c>
      <c r="K1157" s="2">
        <v>1.091703056769</v>
      </c>
      <c r="L1157" s="11">
        <v>3.4934497816590002</v>
      </c>
    </row>
    <row r="1158" spans="3:12" x14ac:dyDescent="0.2">
      <c r="C1158" s="70"/>
      <c r="D1158" s="67"/>
      <c r="E1158" s="4" t="s">
        <v>40</v>
      </c>
      <c r="F1158" s="52" t="s">
        <v>624</v>
      </c>
      <c r="G1158" s="7">
        <v>973</v>
      </c>
      <c r="H1158" s="9">
        <v>70.811921891059001</v>
      </c>
      <c r="I1158" s="1">
        <v>22.610483042138</v>
      </c>
      <c r="J1158" s="1">
        <v>4.2137718396709998</v>
      </c>
      <c r="K1158" s="1">
        <v>0.616649537513</v>
      </c>
      <c r="L1158" s="8">
        <v>1.7471736896200001</v>
      </c>
    </row>
    <row r="1159" spans="3:12" x14ac:dyDescent="0.2">
      <c r="C1159" s="70"/>
      <c r="D1159" s="67"/>
      <c r="E1159" s="4" t="s">
        <v>41</v>
      </c>
      <c r="F1159" s="52" t="s">
        <v>624</v>
      </c>
      <c r="G1159" s="7">
        <v>0</v>
      </c>
      <c r="H1159" s="17" t="s">
        <v>61</v>
      </c>
      <c r="I1159" s="3" t="s">
        <v>61</v>
      </c>
      <c r="J1159" s="3" t="s">
        <v>61</v>
      </c>
      <c r="K1159" s="3" t="s">
        <v>61</v>
      </c>
      <c r="L1159" s="18" t="s">
        <v>61</v>
      </c>
    </row>
    <row r="1160" spans="3:12" x14ac:dyDescent="0.2">
      <c r="C1160" s="70"/>
      <c r="D1160" s="67"/>
      <c r="E1160" s="4" t="s">
        <v>42</v>
      </c>
      <c r="F1160" s="52" t="s">
        <v>625</v>
      </c>
      <c r="G1160" s="7">
        <v>34</v>
      </c>
      <c r="H1160" s="9">
        <v>76.470588235294002</v>
      </c>
      <c r="I1160" s="1">
        <v>11.764705882353001</v>
      </c>
      <c r="J1160" s="1">
        <v>2.9411764705880001</v>
      </c>
      <c r="K1160" s="1">
        <v>5.8823529411760003</v>
      </c>
      <c r="L1160" s="8">
        <v>2.9411764705880001</v>
      </c>
    </row>
    <row r="1161" spans="3:12" x14ac:dyDescent="0.2">
      <c r="C1161" s="70"/>
      <c r="D1161" s="67"/>
      <c r="E1161" s="4" t="s">
        <v>43</v>
      </c>
      <c r="F1161" s="52" t="s">
        <v>625</v>
      </c>
      <c r="G1161" s="7">
        <v>10</v>
      </c>
      <c r="H1161" s="9">
        <v>70</v>
      </c>
      <c r="I1161" s="1">
        <v>20</v>
      </c>
      <c r="J1161" s="1">
        <v>10</v>
      </c>
      <c r="K1161" s="3" t="s">
        <v>61</v>
      </c>
      <c r="L1161" s="18" t="s">
        <v>61</v>
      </c>
    </row>
    <row r="1162" spans="3:12" x14ac:dyDescent="0.2">
      <c r="C1162" s="70"/>
      <c r="D1162" s="67"/>
      <c r="E1162" s="4" t="s">
        <v>44</v>
      </c>
      <c r="F1162" s="52" t="s">
        <v>625</v>
      </c>
      <c r="G1162" s="7">
        <v>31</v>
      </c>
      <c r="H1162" s="9">
        <v>45.161290322581003</v>
      </c>
      <c r="I1162" s="1">
        <v>19.354838709677001</v>
      </c>
      <c r="J1162" s="1">
        <v>9.6774193548389995</v>
      </c>
      <c r="K1162" s="1">
        <v>22.580645161290001</v>
      </c>
      <c r="L1162" s="8">
        <v>3.2258064516129998</v>
      </c>
    </row>
    <row r="1163" spans="3:12" x14ac:dyDescent="0.2">
      <c r="C1163" s="70"/>
      <c r="D1163" s="67"/>
      <c r="E1163" s="4" t="s">
        <v>37</v>
      </c>
      <c r="F1163" s="52" t="s">
        <v>625</v>
      </c>
      <c r="G1163" s="7">
        <v>22</v>
      </c>
      <c r="H1163" s="9">
        <v>50</v>
      </c>
      <c r="I1163" s="1">
        <v>22.727272727273</v>
      </c>
      <c r="J1163" s="1">
        <v>13.636363636364001</v>
      </c>
      <c r="K1163" s="1">
        <v>4.5454545454549997</v>
      </c>
      <c r="L1163" s="8">
        <v>9.0909090909089993</v>
      </c>
    </row>
    <row r="1164" spans="3:12" x14ac:dyDescent="0.2">
      <c r="C1164" s="70"/>
      <c r="D1164" s="66" t="s">
        <v>20</v>
      </c>
      <c r="E1164" s="5" t="s">
        <v>39</v>
      </c>
      <c r="F1164" s="51" t="s">
        <v>624</v>
      </c>
      <c r="G1164" s="6">
        <v>175</v>
      </c>
      <c r="H1164" s="13">
        <v>61.714285714286</v>
      </c>
      <c r="I1164" s="2">
        <v>27.428571428571001</v>
      </c>
      <c r="J1164" s="2">
        <v>8</v>
      </c>
      <c r="K1164" s="2">
        <v>1.142857142857</v>
      </c>
      <c r="L1164" s="11">
        <v>1.714285714286</v>
      </c>
    </row>
    <row r="1165" spans="3:12" x14ac:dyDescent="0.2">
      <c r="C1165" s="70"/>
      <c r="D1165" s="67"/>
      <c r="E1165" s="4" t="s">
        <v>40</v>
      </c>
      <c r="F1165" s="52" t="s">
        <v>624</v>
      </c>
      <c r="G1165" s="7">
        <v>538</v>
      </c>
      <c r="H1165" s="9">
        <v>70.817843866171003</v>
      </c>
      <c r="I1165" s="1">
        <v>23.048327137546</v>
      </c>
      <c r="J1165" s="1">
        <v>4.0892193308550002</v>
      </c>
      <c r="K1165" s="1">
        <v>0.74349442379200004</v>
      </c>
      <c r="L1165" s="8">
        <v>1.3011152416359999</v>
      </c>
    </row>
    <row r="1166" spans="3:12" x14ac:dyDescent="0.2">
      <c r="C1166" s="70"/>
      <c r="D1166" s="67"/>
      <c r="E1166" s="4" t="s">
        <v>41</v>
      </c>
      <c r="F1166" s="52" t="s">
        <v>624</v>
      </c>
      <c r="G1166" s="7">
        <v>0</v>
      </c>
      <c r="H1166" s="17" t="s">
        <v>61</v>
      </c>
      <c r="I1166" s="3" t="s">
        <v>61</v>
      </c>
      <c r="J1166" s="3" t="s">
        <v>61</v>
      </c>
      <c r="K1166" s="3" t="s">
        <v>61</v>
      </c>
      <c r="L1166" s="18" t="s">
        <v>61</v>
      </c>
    </row>
    <row r="1167" spans="3:12" x14ac:dyDescent="0.2">
      <c r="C1167" s="70"/>
      <c r="D1167" s="67"/>
      <c r="E1167" s="4" t="s">
        <v>42</v>
      </c>
      <c r="F1167" s="52" t="s">
        <v>625</v>
      </c>
      <c r="G1167" s="7">
        <v>20</v>
      </c>
      <c r="H1167" s="9">
        <v>80</v>
      </c>
      <c r="I1167" s="1">
        <v>10</v>
      </c>
      <c r="J1167" s="1">
        <v>5</v>
      </c>
      <c r="K1167" s="1">
        <v>5</v>
      </c>
      <c r="L1167" s="18" t="s">
        <v>61</v>
      </c>
    </row>
    <row r="1168" spans="3:12" x14ac:dyDescent="0.2">
      <c r="C1168" s="70"/>
      <c r="D1168" s="67"/>
      <c r="E1168" s="4" t="s">
        <v>43</v>
      </c>
      <c r="F1168" s="52" t="s">
        <v>625</v>
      </c>
      <c r="G1168" s="7">
        <v>5</v>
      </c>
      <c r="H1168" s="9">
        <v>80</v>
      </c>
      <c r="I1168" s="1">
        <v>20</v>
      </c>
      <c r="J1168" s="3" t="s">
        <v>61</v>
      </c>
      <c r="K1168" s="3" t="s">
        <v>61</v>
      </c>
      <c r="L1168" s="18" t="s">
        <v>61</v>
      </c>
    </row>
    <row r="1169" spans="3:12" x14ac:dyDescent="0.2">
      <c r="C1169" s="70"/>
      <c r="D1169" s="67"/>
      <c r="E1169" s="4" t="s">
        <v>44</v>
      </c>
      <c r="F1169" s="52" t="s">
        <v>625</v>
      </c>
      <c r="G1169" s="7">
        <v>14</v>
      </c>
      <c r="H1169" s="9">
        <v>50</v>
      </c>
      <c r="I1169" s="1">
        <v>28.571428571428999</v>
      </c>
      <c r="J1169" s="1">
        <v>7.1428571428570002</v>
      </c>
      <c r="K1169" s="1">
        <v>14.285714285714</v>
      </c>
      <c r="L1169" s="18" t="s">
        <v>61</v>
      </c>
    </row>
    <row r="1170" spans="3:12" x14ac:dyDescent="0.2">
      <c r="C1170" s="70"/>
      <c r="D1170" s="67"/>
      <c r="E1170" s="4" t="s">
        <v>37</v>
      </c>
      <c r="F1170" s="52" t="s">
        <v>625</v>
      </c>
      <c r="G1170" s="7">
        <v>11</v>
      </c>
      <c r="H1170" s="9">
        <v>54.545454545455001</v>
      </c>
      <c r="I1170" s="1">
        <v>9.0909090909089993</v>
      </c>
      <c r="J1170" s="1">
        <v>18.181818181817999</v>
      </c>
      <c r="K1170" s="3" t="s">
        <v>61</v>
      </c>
      <c r="L1170" s="8">
        <v>18.181818181817999</v>
      </c>
    </row>
    <row r="1171" spans="3:12" x14ac:dyDescent="0.2">
      <c r="C1171" s="70"/>
      <c r="D1171" s="66" t="s">
        <v>21</v>
      </c>
      <c r="E1171" s="5" t="s">
        <v>39</v>
      </c>
      <c r="F1171" s="51" t="s">
        <v>624</v>
      </c>
      <c r="G1171" s="6">
        <v>283</v>
      </c>
      <c r="H1171" s="13">
        <v>60.424028268550998</v>
      </c>
      <c r="I1171" s="2">
        <v>26.855123674912001</v>
      </c>
      <c r="J1171" s="2">
        <v>7.0671378091869999</v>
      </c>
      <c r="K1171" s="2">
        <v>1.0600706713779999</v>
      </c>
      <c r="L1171" s="11">
        <v>4.5936395759720003</v>
      </c>
    </row>
    <row r="1172" spans="3:12" x14ac:dyDescent="0.2">
      <c r="C1172" s="70"/>
      <c r="D1172" s="67"/>
      <c r="E1172" s="4" t="s">
        <v>40</v>
      </c>
      <c r="F1172" s="52" t="s">
        <v>624</v>
      </c>
      <c r="G1172" s="7">
        <v>435</v>
      </c>
      <c r="H1172" s="9">
        <v>70.804597701149007</v>
      </c>
      <c r="I1172" s="1">
        <v>22.068965517241001</v>
      </c>
      <c r="J1172" s="1">
        <v>4.3678160919540003</v>
      </c>
      <c r="K1172" s="1">
        <v>0.45977011494300002</v>
      </c>
      <c r="L1172" s="8">
        <v>2.2988505747130001</v>
      </c>
    </row>
    <row r="1173" spans="3:12" x14ac:dyDescent="0.2">
      <c r="C1173" s="70"/>
      <c r="D1173" s="67"/>
      <c r="E1173" s="4" t="s">
        <v>41</v>
      </c>
      <c r="F1173" s="52" t="s">
        <v>624</v>
      </c>
      <c r="G1173" s="7">
        <v>0</v>
      </c>
      <c r="H1173" s="17" t="s">
        <v>61</v>
      </c>
      <c r="I1173" s="3" t="s">
        <v>61</v>
      </c>
      <c r="J1173" s="3" t="s">
        <v>61</v>
      </c>
      <c r="K1173" s="3" t="s">
        <v>61</v>
      </c>
      <c r="L1173" s="18" t="s">
        <v>61</v>
      </c>
    </row>
    <row r="1174" spans="3:12" x14ac:dyDescent="0.2">
      <c r="C1174" s="70"/>
      <c r="D1174" s="67"/>
      <c r="E1174" s="4" t="s">
        <v>42</v>
      </c>
      <c r="F1174" s="52" t="s">
        <v>625</v>
      </c>
      <c r="G1174" s="7">
        <v>14</v>
      </c>
      <c r="H1174" s="9">
        <v>71.428571428571004</v>
      </c>
      <c r="I1174" s="1">
        <v>14.285714285714</v>
      </c>
      <c r="J1174" s="3" t="s">
        <v>61</v>
      </c>
      <c r="K1174" s="1">
        <v>7.1428571428570002</v>
      </c>
      <c r="L1174" s="8">
        <v>7.1428571428570002</v>
      </c>
    </row>
    <row r="1175" spans="3:12" x14ac:dyDescent="0.2">
      <c r="C1175" s="70"/>
      <c r="D1175" s="67"/>
      <c r="E1175" s="4" t="s">
        <v>43</v>
      </c>
      <c r="F1175" s="52" t="s">
        <v>625</v>
      </c>
      <c r="G1175" s="7">
        <v>5</v>
      </c>
      <c r="H1175" s="9">
        <v>60</v>
      </c>
      <c r="I1175" s="1">
        <v>20</v>
      </c>
      <c r="J1175" s="1">
        <v>20</v>
      </c>
      <c r="K1175" s="3" t="s">
        <v>61</v>
      </c>
      <c r="L1175" s="18" t="s">
        <v>61</v>
      </c>
    </row>
    <row r="1176" spans="3:12" x14ac:dyDescent="0.2">
      <c r="C1176" s="70"/>
      <c r="D1176" s="67"/>
      <c r="E1176" s="4" t="s">
        <v>44</v>
      </c>
      <c r="F1176" s="52" t="s">
        <v>625</v>
      </c>
      <c r="G1176" s="7">
        <v>17</v>
      </c>
      <c r="H1176" s="9">
        <v>41.176470588234999</v>
      </c>
      <c r="I1176" s="1">
        <v>11.764705882353001</v>
      </c>
      <c r="J1176" s="1">
        <v>11.764705882353001</v>
      </c>
      <c r="K1176" s="1">
        <v>29.411764705882</v>
      </c>
      <c r="L1176" s="8">
        <v>5.8823529411760003</v>
      </c>
    </row>
    <row r="1177" spans="3:12" x14ac:dyDescent="0.2">
      <c r="C1177" s="70"/>
      <c r="D1177" s="67"/>
      <c r="E1177" s="4" t="s">
        <v>37</v>
      </c>
      <c r="F1177" s="52" t="s">
        <v>625</v>
      </c>
      <c r="G1177" s="7">
        <v>11</v>
      </c>
      <c r="H1177" s="9">
        <v>45.454545454544999</v>
      </c>
      <c r="I1177" s="1">
        <v>36.363636363635997</v>
      </c>
      <c r="J1177" s="1">
        <v>9.0909090909089993</v>
      </c>
      <c r="K1177" s="1">
        <v>9.0909090909089993</v>
      </c>
      <c r="L1177" s="18" t="s">
        <v>61</v>
      </c>
    </row>
    <row r="1178" spans="3:12" x14ac:dyDescent="0.2">
      <c r="C1178" s="66" t="s">
        <v>45</v>
      </c>
      <c r="D1178" s="64" t="s">
        <v>19</v>
      </c>
      <c r="E1178" s="5" t="s">
        <v>46</v>
      </c>
      <c r="F1178" s="51" t="s">
        <v>624</v>
      </c>
      <c r="G1178" s="6">
        <v>770</v>
      </c>
      <c r="H1178" s="13">
        <v>74.675324675325001</v>
      </c>
      <c r="I1178" s="2">
        <v>18.961038961039002</v>
      </c>
      <c r="J1178" s="2">
        <v>4.155844155844</v>
      </c>
      <c r="K1178" s="2">
        <v>0.77922077922099997</v>
      </c>
      <c r="L1178" s="11">
        <v>1.4285714285710001</v>
      </c>
    </row>
    <row r="1179" spans="3:12" ht="26" x14ac:dyDescent="0.2">
      <c r="C1179" s="70"/>
      <c r="D1179" s="65"/>
      <c r="E1179" s="4" t="s">
        <v>47</v>
      </c>
      <c r="F1179" s="52" t="s">
        <v>624</v>
      </c>
      <c r="G1179" s="7">
        <v>335</v>
      </c>
      <c r="H1179" s="9">
        <v>66.865671641790996</v>
      </c>
      <c r="I1179" s="1">
        <v>24.179104477612</v>
      </c>
      <c r="J1179" s="1">
        <v>5.0746268656720002</v>
      </c>
      <c r="K1179" s="1">
        <v>1.1940298507460001</v>
      </c>
      <c r="L1179" s="8">
        <v>2.6865671641789999</v>
      </c>
    </row>
    <row r="1180" spans="3:12" x14ac:dyDescent="0.2">
      <c r="C1180" s="70"/>
      <c r="D1180" s="65"/>
      <c r="E1180" s="4" t="s">
        <v>48</v>
      </c>
      <c r="F1180" s="52" t="s">
        <v>625</v>
      </c>
      <c r="G1180" s="7">
        <v>34</v>
      </c>
      <c r="H1180" s="9">
        <v>64.705882352941003</v>
      </c>
      <c r="I1180" s="1">
        <v>26.470588235293999</v>
      </c>
      <c r="J1180" s="1">
        <v>5.8823529411760003</v>
      </c>
      <c r="K1180" s="3" t="s">
        <v>61</v>
      </c>
      <c r="L1180" s="8">
        <v>2.9411764705880001</v>
      </c>
    </row>
    <row r="1181" spans="3:12" ht="39" x14ac:dyDescent="0.2">
      <c r="C1181" s="70"/>
      <c r="D1181" s="65"/>
      <c r="E1181" s="4" t="s">
        <v>49</v>
      </c>
      <c r="F1181" s="52" t="s">
        <v>624</v>
      </c>
      <c r="G1181" s="7">
        <v>318</v>
      </c>
      <c r="H1181" s="9">
        <v>54.716981132074999</v>
      </c>
      <c r="I1181" s="1">
        <v>32.704402515722997</v>
      </c>
      <c r="J1181" s="1">
        <v>7.547169811321</v>
      </c>
      <c r="K1181" s="1">
        <v>1.5723270440249999</v>
      </c>
      <c r="L1181" s="8">
        <v>3.4591194968550001</v>
      </c>
    </row>
    <row r="1182" spans="3:12" x14ac:dyDescent="0.2">
      <c r="C1182" s="70"/>
      <c r="D1182" s="65"/>
      <c r="E1182" s="4" t="s">
        <v>50</v>
      </c>
      <c r="F1182" s="52" t="s">
        <v>625</v>
      </c>
      <c r="G1182" s="7">
        <v>18</v>
      </c>
      <c r="H1182" s="17" t="s">
        <v>61</v>
      </c>
      <c r="I1182" s="1">
        <v>50</v>
      </c>
      <c r="J1182" s="1">
        <v>22.222222222222001</v>
      </c>
      <c r="K1182" s="1">
        <v>22.222222222222001</v>
      </c>
      <c r="L1182" s="8">
        <v>5.5555555555560003</v>
      </c>
    </row>
    <row r="1183" spans="3:12" x14ac:dyDescent="0.2">
      <c r="C1183" s="70"/>
      <c r="D1183" s="65"/>
      <c r="E1183" s="4" t="s">
        <v>44</v>
      </c>
      <c r="F1183" s="52" t="s">
        <v>625</v>
      </c>
      <c r="G1183" s="7">
        <v>25</v>
      </c>
      <c r="H1183" s="9">
        <v>64</v>
      </c>
      <c r="I1183" s="1">
        <v>24</v>
      </c>
      <c r="J1183" s="1">
        <v>8</v>
      </c>
      <c r="K1183" s="1">
        <v>4</v>
      </c>
      <c r="L1183" s="18" t="s">
        <v>61</v>
      </c>
    </row>
    <row r="1184" spans="3:12" x14ac:dyDescent="0.2">
      <c r="C1184" s="70"/>
      <c r="D1184" s="65"/>
      <c r="E1184" s="4" t="s">
        <v>37</v>
      </c>
      <c r="F1184" s="52" t="s">
        <v>625</v>
      </c>
      <c r="G1184" s="7">
        <v>28</v>
      </c>
      <c r="H1184" s="9">
        <v>53.571428571429003</v>
      </c>
      <c r="I1184" s="1">
        <v>21.428571428571001</v>
      </c>
      <c r="J1184" s="1">
        <v>7.1428571428570002</v>
      </c>
      <c r="K1184" s="1">
        <v>3.5714285714290002</v>
      </c>
      <c r="L1184" s="8">
        <v>14.285714285714</v>
      </c>
    </row>
    <row r="1185" spans="2:22" x14ac:dyDescent="0.2">
      <c r="C1185" s="70"/>
      <c r="D1185" s="65"/>
      <c r="E1185" s="4" t="s">
        <v>51</v>
      </c>
      <c r="F1185" s="52" t="s">
        <v>624</v>
      </c>
      <c r="G1185" s="7">
        <v>1105</v>
      </c>
      <c r="H1185" s="9">
        <v>72.307692307691994</v>
      </c>
      <c r="I1185" s="1">
        <v>20.542986425338999</v>
      </c>
      <c r="J1185" s="1">
        <v>4.4343891402709996</v>
      </c>
      <c r="K1185" s="1">
        <v>0.904977375566</v>
      </c>
      <c r="L1185" s="8">
        <v>1.8099547511309999</v>
      </c>
    </row>
    <row r="1186" spans="2:22" x14ac:dyDescent="0.2">
      <c r="C1186" s="70"/>
      <c r="D1186" s="65"/>
      <c r="E1186" s="4" t="s">
        <v>52</v>
      </c>
      <c r="F1186" s="52" t="s">
        <v>624</v>
      </c>
      <c r="G1186" s="7">
        <v>352</v>
      </c>
      <c r="H1186" s="9">
        <v>55.681818181818002</v>
      </c>
      <c r="I1186" s="1">
        <v>32.102272727272997</v>
      </c>
      <c r="J1186" s="1">
        <v>7.386363636364</v>
      </c>
      <c r="K1186" s="1">
        <v>1.4204545454549999</v>
      </c>
      <c r="L1186" s="8">
        <v>3.4090909090910002</v>
      </c>
    </row>
    <row r="1187" spans="2:22" x14ac:dyDescent="0.2">
      <c r="C1187" s="66" t="s">
        <v>53</v>
      </c>
      <c r="D1187" s="64" t="s">
        <v>19</v>
      </c>
      <c r="E1187" s="5" t="s">
        <v>54</v>
      </c>
      <c r="F1187" s="51" t="s">
        <v>624</v>
      </c>
      <c r="G1187" s="6">
        <v>513</v>
      </c>
      <c r="H1187" s="13">
        <v>66.666666666666998</v>
      </c>
      <c r="I1187" s="2">
        <v>22.807017543859999</v>
      </c>
      <c r="J1187" s="2">
        <v>5.2631578947369997</v>
      </c>
      <c r="K1187" s="2">
        <v>1.9493177387909999</v>
      </c>
      <c r="L1187" s="11">
        <v>3.3138401559449999</v>
      </c>
    </row>
    <row r="1188" spans="2:22" x14ac:dyDescent="0.2">
      <c r="C1188" s="70"/>
      <c r="D1188" s="65"/>
      <c r="E1188" s="4" t="s">
        <v>55</v>
      </c>
      <c r="F1188" s="52" t="s">
        <v>624</v>
      </c>
      <c r="G1188" s="7">
        <v>639</v>
      </c>
      <c r="H1188" s="9">
        <v>67.136150234742004</v>
      </c>
      <c r="I1188" s="1">
        <v>25.039123630673</v>
      </c>
      <c r="J1188" s="1">
        <v>5.0078247261350004</v>
      </c>
      <c r="K1188" s="1">
        <v>0.93896713615000005</v>
      </c>
      <c r="L1188" s="8">
        <v>1.8779342723000001</v>
      </c>
    </row>
    <row r="1189" spans="2:22" x14ac:dyDescent="0.2">
      <c r="C1189" s="70"/>
      <c r="D1189" s="65"/>
      <c r="E1189" s="4" t="s">
        <v>56</v>
      </c>
      <c r="F1189" s="52" t="s">
        <v>624</v>
      </c>
      <c r="G1189" s="7">
        <v>376</v>
      </c>
      <c r="H1189" s="9">
        <v>67.819148936169995</v>
      </c>
      <c r="I1189" s="1">
        <v>22.340425531914999</v>
      </c>
      <c r="J1189" s="1">
        <v>6.3829787234040003</v>
      </c>
      <c r="K1189" s="1">
        <v>1.3297872340429999</v>
      </c>
      <c r="L1189" s="8">
        <v>2.1276595744679998</v>
      </c>
    </row>
    <row r="1190" spans="2:22" x14ac:dyDescent="0.2">
      <c r="C1190" s="66" t="s">
        <v>57</v>
      </c>
      <c r="D1190" s="64" t="s">
        <v>19</v>
      </c>
      <c r="E1190" s="5" t="s">
        <v>58</v>
      </c>
      <c r="F1190" s="51" t="s">
        <v>624</v>
      </c>
      <c r="G1190" s="6">
        <v>537</v>
      </c>
      <c r="H1190" s="13">
        <v>67.970204841712999</v>
      </c>
      <c r="I1190" s="2">
        <v>23.091247672253001</v>
      </c>
      <c r="J1190" s="2">
        <v>5.7728119180629998</v>
      </c>
      <c r="K1190" s="2">
        <v>0.93109869646200005</v>
      </c>
      <c r="L1190" s="11">
        <v>2.2346368715080001</v>
      </c>
    </row>
    <row r="1191" spans="2:22" x14ac:dyDescent="0.2">
      <c r="C1191" s="67"/>
      <c r="D1191" s="65"/>
      <c r="E1191" s="4" t="s">
        <v>59</v>
      </c>
      <c r="F1191" s="52" t="s">
        <v>624</v>
      </c>
      <c r="G1191" s="7">
        <v>682</v>
      </c>
      <c r="H1191" s="9">
        <v>66.129032258064996</v>
      </c>
      <c r="I1191" s="1">
        <v>23.020527859238001</v>
      </c>
      <c r="J1191" s="1">
        <v>5.2785923753670003</v>
      </c>
      <c r="K1191" s="1">
        <v>2.052785923754</v>
      </c>
      <c r="L1191" s="8">
        <v>3.5190615835779999</v>
      </c>
    </row>
    <row r="1192" spans="2:22" x14ac:dyDescent="0.2">
      <c r="C1192" s="71"/>
      <c r="D1192" s="68"/>
      <c r="E1192" s="19" t="s">
        <v>60</v>
      </c>
      <c r="F1192" s="53" t="s">
        <v>624</v>
      </c>
      <c r="G1192" s="21">
        <v>309</v>
      </c>
      <c r="H1192" s="36">
        <v>67.961165048544004</v>
      </c>
      <c r="I1192" s="16">
        <v>25.88996763754</v>
      </c>
      <c r="J1192" s="16">
        <v>5.1779935275079998</v>
      </c>
      <c r="K1192" s="16">
        <v>0.64724919093900002</v>
      </c>
      <c r="L1192" s="34">
        <v>0.32362459546900002</v>
      </c>
    </row>
    <row r="1193" spans="2:22" x14ac:dyDescent="0.2">
      <c r="C1193" s="44" t="s">
        <v>626</v>
      </c>
    </row>
    <row r="1194" spans="2:22" x14ac:dyDescent="0.2">
      <c r="B1194" s="22" t="str">
        <f xml:space="preserve"> HYPERLINK("#'目次'!B21", "[15]")</f>
        <v>[15]</v>
      </c>
      <c r="C1194" s="58" t="s">
        <v>164</v>
      </c>
      <c r="D1194" s="59"/>
      <c r="E1194" s="59"/>
      <c r="F1194" s="59"/>
      <c r="G1194" s="59"/>
      <c r="H1194" s="59"/>
      <c r="I1194" s="59"/>
      <c r="J1194" s="59"/>
      <c r="K1194" s="59"/>
      <c r="L1194" s="59"/>
      <c r="M1194" s="59"/>
      <c r="N1194" s="59"/>
      <c r="O1194" s="59"/>
      <c r="P1194" s="59"/>
      <c r="Q1194" s="59"/>
      <c r="R1194" s="59"/>
      <c r="S1194" s="59"/>
      <c r="T1194" s="59"/>
      <c r="U1194" s="59"/>
      <c r="V1194" s="59"/>
    </row>
    <row r="1197" spans="2:22" x14ac:dyDescent="0.2">
      <c r="C1197" s="58" t="s">
        <v>13</v>
      </c>
      <c r="D1197" s="59"/>
      <c r="E1197" s="59"/>
      <c r="F1197" s="59"/>
      <c r="G1197" s="59"/>
      <c r="H1197" s="59"/>
      <c r="I1197" s="59"/>
      <c r="J1197" s="59"/>
      <c r="K1197" s="59"/>
      <c r="L1197" s="59"/>
      <c r="M1197" s="59"/>
      <c r="N1197" s="59"/>
      <c r="O1197" s="59"/>
      <c r="P1197" s="59"/>
      <c r="Q1197" s="59"/>
      <c r="R1197" s="59"/>
      <c r="S1197" s="59"/>
      <c r="T1197" s="59"/>
      <c r="U1197" s="59"/>
      <c r="V1197" s="59"/>
    </row>
    <row r="1198" spans="2:22" ht="91" x14ac:dyDescent="0.2">
      <c r="C1198" s="60"/>
      <c r="D1198" s="61"/>
      <c r="E1198" s="61"/>
      <c r="F1198" s="61"/>
      <c r="G1198" s="20" t="s">
        <v>14</v>
      </c>
      <c r="H1198" s="25" t="s">
        <v>165</v>
      </c>
      <c r="I1198" s="10" t="s">
        <v>166</v>
      </c>
      <c r="J1198" s="10" t="s">
        <v>167</v>
      </c>
      <c r="K1198" s="10" t="s">
        <v>168</v>
      </c>
      <c r="L1198" s="26" t="s">
        <v>37</v>
      </c>
    </row>
    <row r="1199" spans="2:22" x14ac:dyDescent="0.2">
      <c r="C1199" s="62"/>
      <c r="D1199" s="63"/>
      <c r="E1199" s="63"/>
      <c r="F1199" s="63"/>
      <c r="G1199" s="23"/>
      <c r="H1199" s="31"/>
      <c r="I1199" s="12"/>
      <c r="J1199" s="12"/>
      <c r="K1199" s="12"/>
      <c r="L1199" s="28"/>
    </row>
    <row r="1200" spans="2:22" x14ac:dyDescent="0.2">
      <c r="C1200" s="24"/>
      <c r="D1200" s="30"/>
      <c r="E1200" s="29" t="s">
        <v>14</v>
      </c>
      <c r="F1200" s="50" t="s">
        <v>624</v>
      </c>
      <c r="G1200" s="27">
        <v>1528</v>
      </c>
      <c r="H1200" s="15">
        <v>81.871727748691001</v>
      </c>
      <c r="I1200" s="15">
        <v>9.4895287958119994</v>
      </c>
      <c r="J1200" s="15">
        <v>4.9083769633510004</v>
      </c>
      <c r="K1200" s="15">
        <v>1.8979057591620001</v>
      </c>
      <c r="L1200" s="33">
        <v>1.8324607329839999</v>
      </c>
    </row>
    <row r="1201" spans="3:12" x14ac:dyDescent="0.2">
      <c r="C1201" s="69" t="s">
        <v>18</v>
      </c>
      <c r="D1201" s="64" t="s">
        <v>19</v>
      </c>
      <c r="E1201" s="5" t="s">
        <v>20</v>
      </c>
      <c r="F1201" s="51" t="s">
        <v>624</v>
      </c>
      <c r="G1201" s="6">
        <v>763</v>
      </c>
      <c r="H1201" s="13">
        <v>84.010484927915996</v>
      </c>
      <c r="I1201" s="2">
        <v>7.994757536042</v>
      </c>
      <c r="J1201" s="2">
        <v>4.0629095674969999</v>
      </c>
      <c r="K1201" s="2">
        <v>1.834862385321</v>
      </c>
      <c r="L1201" s="11">
        <v>2.0969855832239999</v>
      </c>
    </row>
    <row r="1202" spans="3:12" x14ac:dyDescent="0.2">
      <c r="C1202" s="70"/>
      <c r="D1202" s="65"/>
      <c r="E1202" s="4" t="s">
        <v>21</v>
      </c>
      <c r="F1202" s="52" t="s">
        <v>624</v>
      </c>
      <c r="G1202" s="7">
        <v>765</v>
      </c>
      <c r="H1202" s="9">
        <v>79.738562091502999</v>
      </c>
      <c r="I1202" s="1">
        <v>10.980392156862999</v>
      </c>
      <c r="J1202" s="1">
        <v>5.7516339869279998</v>
      </c>
      <c r="K1202" s="1">
        <v>1.9607843137250001</v>
      </c>
      <c r="L1202" s="8">
        <v>1.56862745098</v>
      </c>
    </row>
    <row r="1203" spans="3:12" x14ac:dyDescent="0.2">
      <c r="C1203" s="66" t="s">
        <v>22</v>
      </c>
      <c r="D1203" s="66" t="s">
        <v>23</v>
      </c>
      <c r="E1203" s="5" t="s">
        <v>24</v>
      </c>
      <c r="F1203" s="51" t="s">
        <v>624</v>
      </c>
      <c r="G1203" s="6">
        <v>302</v>
      </c>
      <c r="H1203" s="13">
        <v>90.397350993377003</v>
      </c>
      <c r="I1203" s="2">
        <v>5.9602649006619997</v>
      </c>
      <c r="J1203" s="2">
        <v>1.9867549668869999</v>
      </c>
      <c r="K1203" s="2">
        <v>0.99337748344400001</v>
      </c>
      <c r="L1203" s="11">
        <v>0.66225165562900001</v>
      </c>
    </row>
    <row r="1204" spans="3:12" x14ac:dyDescent="0.2">
      <c r="C1204" s="70"/>
      <c r="D1204" s="67"/>
      <c r="E1204" s="4" t="s">
        <v>25</v>
      </c>
      <c r="F1204" s="52" t="s">
        <v>624</v>
      </c>
      <c r="G1204" s="7">
        <v>329</v>
      </c>
      <c r="H1204" s="9">
        <v>91.185410334346997</v>
      </c>
      <c r="I1204" s="1">
        <v>5.1671732522799996</v>
      </c>
      <c r="J1204" s="1">
        <v>2.1276595744679998</v>
      </c>
      <c r="K1204" s="1">
        <v>0.91185410334299999</v>
      </c>
      <c r="L1204" s="8">
        <v>0.60790273556200003</v>
      </c>
    </row>
    <row r="1205" spans="3:12" x14ac:dyDescent="0.2">
      <c r="C1205" s="70"/>
      <c r="D1205" s="67"/>
      <c r="E1205" s="4" t="s">
        <v>26</v>
      </c>
      <c r="F1205" s="52" t="s">
        <v>624</v>
      </c>
      <c r="G1205" s="7">
        <v>355</v>
      </c>
      <c r="H1205" s="9">
        <v>87.887323943661997</v>
      </c>
      <c r="I1205" s="1">
        <v>7.8873239436620004</v>
      </c>
      <c r="J1205" s="1">
        <v>3.9436619718310002</v>
      </c>
      <c r="K1205" s="3" t="s">
        <v>61</v>
      </c>
      <c r="L1205" s="8">
        <v>0.28169014084499999</v>
      </c>
    </row>
    <row r="1206" spans="3:12" x14ac:dyDescent="0.2">
      <c r="C1206" s="70"/>
      <c r="D1206" s="67"/>
      <c r="E1206" s="4" t="s">
        <v>27</v>
      </c>
      <c r="F1206" s="52" t="s">
        <v>624</v>
      </c>
      <c r="G1206" s="7">
        <v>254</v>
      </c>
      <c r="H1206" s="9">
        <v>76.377952755905994</v>
      </c>
      <c r="I1206" s="1">
        <v>12.59842519685</v>
      </c>
      <c r="J1206" s="1">
        <v>6.6929133858269996</v>
      </c>
      <c r="K1206" s="1">
        <v>1.968503937008</v>
      </c>
      <c r="L1206" s="8">
        <v>2.3622047244090001</v>
      </c>
    </row>
    <row r="1207" spans="3:12" x14ac:dyDescent="0.2">
      <c r="C1207" s="70"/>
      <c r="D1207" s="67"/>
      <c r="E1207" s="4" t="s">
        <v>28</v>
      </c>
      <c r="F1207" s="52" t="s">
        <v>624</v>
      </c>
      <c r="G1207" s="7">
        <v>288</v>
      </c>
      <c r="H1207" s="9">
        <v>59.722222222222001</v>
      </c>
      <c r="I1207" s="1">
        <v>17.361111111111001</v>
      </c>
      <c r="J1207" s="1">
        <v>10.763888888888999</v>
      </c>
      <c r="K1207" s="1">
        <v>6.25</v>
      </c>
      <c r="L1207" s="8">
        <v>5.9027777777779997</v>
      </c>
    </row>
    <row r="1208" spans="3:12" x14ac:dyDescent="0.2">
      <c r="C1208" s="70"/>
      <c r="D1208" s="67"/>
      <c r="E1208" s="4" t="s">
        <v>29</v>
      </c>
      <c r="F1208" s="52" t="s">
        <v>624</v>
      </c>
      <c r="G1208" s="7">
        <v>1226</v>
      </c>
      <c r="H1208" s="9">
        <v>79.771615008156999</v>
      </c>
      <c r="I1208" s="1">
        <v>10.358890701468001</v>
      </c>
      <c r="J1208" s="1">
        <v>5.6280587275689999</v>
      </c>
      <c r="K1208" s="1">
        <v>2.120717781403</v>
      </c>
      <c r="L1208" s="8">
        <v>2.120717781403</v>
      </c>
    </row>
    <row r="1209" spans="3:12" x14ac:dyDescent="0.2">
      <c r="C1209" s="70"/>
      <c r="D1209" s="67"/>
      <c r="E1209" s="4" t="s">
        <v>30</v>
      </c>
      <c r="F1209" s="52" t="s">
        <v>624</v>
      </c>
      <c r="G1209" s="7">
        <v>542</v>
      </c>
      <c r="H1209" s="9">
        <v>67.527675276753001</v>
      </c>
      <c r="I1209" s="1">
        <v>15.129151291513001</v>
      </c>
      <c r="J1209" s="1">
        <v>8.8560885608860005</v>
      </c>
      <c r="K1209" s="1">
        <v>4.2435424354239997</v>
      </c>
      <c r="L1209" s="8">
        <v>4.2435424354239997</v>
      </c>
    </row>
    <row r="1210" spans="3:12" x14ac:dyDescent="0.2">
      <c r="C1210" s="70"/>
      <c r="D1210" s="66" t="s">
        <v>20</v>
      </c>
      <c r="E1210" s="5" t="s">
        <v>24</v>
      </c>
      <c r="F1210" s="51" t="s">
        <v>624</v>
      </c>
      <c r="G1210" s="6">
        <v>153</v>
      </c>
      <c r="H1210" s="13">
        <v>91.503267973855998</v>
      </c>
      <c r="I1210" s="2">
        <v>4.5751633986930003</v>
      </c>
      <c r="J1210" s="2">
        <v>2.6143790849670001</v>
      </c>
      <c r="K1210" s="2">
        <v>0.65359477124200005</v>
      </c>
      <c r="L1210" s="11">
        <v>0.65359477124200005</v>
      </c>
    </row>
    <row r="1211" spans="3:12" x14ac:dyDescent="0.2">
      <c r="C1211" s="70"/>
      <c r="D1211" s="67"/>
      <c r="E1211" s="4" t="s">
        <v>25</v>
      </c>
      <c r="F1211" s="52" t="s">
        <v>624</v>
      </c>
      <c r="G1211" s="7">
        <v>174</v>
      </c>
      <c r="H1211" s="9">
        <v>90.229885057470995</v>
      </c>
      <c r="I1211" s="1">
        <v>5.7471264367819996</v>
      </c>
      <c r="J1211" s="1">
        <v>1.7241379310339999</v>
      </c>
      <c r="K1211" s="1">
        <v>1.7241379310339999</v>
      </c>
      <c r="L1211" s="8">
        <v>0.57471264367800001</v>
      </c>
    </row>
    <row r="1212" spans="3:12" x14ac:dyDescent="0.2">
      <c r="C1212" s="70"/>
      <c r="D1212" s="67"/>
      <c r="E1212" s="4" t="s">
        <v>26</v>
      </c>
      <c r="F1212" s="52" t="s">
        <v>624</v>
      </c>
      <c r="G1212" s="7">
        <v>180</v>
      </c>
      <c r="H1212" s="9">
        <v>90</v>
      </c>
      <c r="I1212" s="1">
        <v>6.1111111111109997</v>
      </c>
      <c r="J1212" s="1">
        <v>3.333333333333</v>
      </c>
      <c r="K1212" s="3" t="s">
        <v>61</v>
      </c>
      <c r="L1212" s="8">
        <v>0.555555555556</v>
      </c>
    </row>
    <row r="1213" spans="3:12" x14ac:dyDescent="0.2">
      <c r="C1213" s="70"/>
      <c r="D1213" s="67"/>
      <c r="E1213" s="4" t="s">
        <v>27</v>
      </c>
      <c r="F1213" s="52" t="s">
        <v>624</v>
      </c>
      <c r="G1213" s="7">
        <v>121</v>
      </c>
      <c r="H1213" s="9">
        <v>80.165289256197994</v>
      </c>
      <c r="I1213" s="1">
        <v>8.2644628099169992</v>
      </c>
      <c r="J1213" s="1">
        <v>4.9586776859499997</v>
      </c>
      <c r="K1213" s="1">
        <v>2.4793388429749998</v>
      </c>
      <c r="L1213" s="8">
        <v>4.1322314049589997</v>
      </c>
    </row>
    <row r="1214" spans="3:12" x14ac:dyDescent="0.2">
      <c r="C1214" s="70"/>
      <c r="D1214" s="67"/>
      <c r="E1214" s="4" t="s">
        <v>28</v>
      </c>
      <c r="F1214" s="52" t="s">
        <v>624</v>
      </c>
      <c r="G1214" s="7">
        <v>135</v>
      </c>
      <c r="H1214" s="9">
        <v>62.962962962962997</v>
      </c>
      <c r="I1214" s="1">
        <v>17.037037037036999</v>
      </c>
      <c r="J1214" s="1">
        <v>8.8888888888889994</v>
      </c>
      <c r="K1214" s="1">
        <v>5.1851851851850004</v>
      </c>
      <c r="L1214" s="8">
        <v>5.9259259259260002</v>
      </c>
    </row>
    <row r="1215" spans="3:12" x14ac:dyDescent="0.2">
      <c r="C1215" s="70"/>
      <c r="D1215" s="67"/>
      <c r="E1215" s="4" t="s">
        <v>29</v>
      </c>
      <c r="F1215" s="52" t="s">
        <v>624</v>
      </c>
      <c r="G1215" s="7">
        <v>610</v>
      </c>
      <c r="H1215" s="9">
        <v>82.131147540984003</v>
      </c>
      <c r="I1215" s="1">
        <v>8.8524590163930004</v>
      </c>
      <c r="J1215" s="1">
        <v>4.4262295081970002</v>
      </c>
      <c r="K1215" s="1">
        <v>2.1311475409840002</v>
      </c>
      <c r="L1215" s="8">
        <v>2.459016393443</v>
      </c>
    </row>
    <row r="1216" spans="3:12" x14ac:dyDescent="0.2">
      <c r="C1216" s="70"/>
      <c r="D1216" s="67"/>
      <c r="E1216" s="4" t="s">
        <v>30</v>
      </c>
      <c r="F1216" s="52" t="s">
        <v>624</v>
      </c>
      <c r="G1216" s="7">
        <v>256</v>
      </c>
      <c r="H1216" s="9">
        <v>71.09375</v>
      </c>
      <c r="I1216" s="1">
        <v>12.890625</v>
      </c>
      <c r="J1216" s="1">
        <v>7.03125</v>
      </c>
      <c r="K1216" s="1">
        <v>3.90625</v>
      </c>
      <c r="L1216" s="8">
        <v>5.078125</v>
      </c>
    </row>
    <row r="1217" spans="3:12" x14ac:dyDescent="0.2">
      <c r="C1217" s="70"/>
      <c r="D1217" s="66" t="s">
        <v>21</v>
      </c>
      <c r="E1217" s="5" t="s">
        <v>24</v>
      </c>
      <c r="F1217" s="51" t="s">
        <v>624</v>
      </c>
      <c r="G1217" s="6">
        <v>149</v>
      </c>
      <c r="H1217" s="13">
        <v>89.261744966443004</v>
      </c>
      <c r="I1217" s="2">
        <v>7.3825503355700004</v>
      </c>
      <c r="J1217" s="2">
        <v>1.342281879195</v>
      </c>
      <c r="K1217" s="2">
        <v>1.342281879195</v>
      </c>
      <c r="L1217" s="11">
        <v>0.67114093959700005</v>
      </c>
    </row>
    <row r="1218" spans="3:12" x14ac:dyDescent="0.2">
      <c r="C1218" s="70"/>
      <c r="D1218" s="67"/>
      <c r="E1218" s="4" t="s">
        <v>25</v>
      </c>
      <c r="F1218" s="52" t="s">
        <v>624</v>
      </c>
      <c r="G1218" s="7">
        <v>155</v>
      </c>
      <c r="H1218" s="9">
        <v>92.258064516128997</v>
      </c>
      <c r="I1218" s="1">
        <v>4.5161290322580001</v>
      </c>
      <c r="J1218" s="1">
        <v>2.5806451612900001</v>
      </c>
      <c r="K1218" s="3" t="s">
        <v>61</v>
      </c>
      <c r="L1218" s="8">
        <v>0.64516129032299996</v>
      </c>
    </row>
    <row r="1219" spans="3:12" x14ac:dyDescent="0.2">
      <c r="C1219" s="70"/>
      <c r="D1219" s="67"/>
      <c r="E1219" s="4" t="s">
        <v>26</v>
      </c>
      <c r="F1219" s="52" t="s">
        <v>624</v>
      </c>
      <c r="G1219" s="7">
        <v>175</v>
      </c>
      <c r="H1219" s="9">
        <v>85.714285714286007</v>
      </c>
      <c r="I1219" s="1">
        <v>9.7142857142859995</v>
      </c>
      <c r="J1219" s="1">
        <v>4.5714285714290002</v>
      </c>
      <c r="K1219" s="3" t="s">
        <v>61</v>
      </c>
      <c r="L1219" s="18" t="s">
        <v>61</v>
      </c>
    </row>
    <row r="1220" spans="3:12" x14ac:dyDescent="0.2">
      <c r="C1220" s="70"/>
      <c r="D1220" s="67"/>
      <c r="E1220" s="4" t="s">
        <v>27</v>
      </c>
      <c r="F1220" s="52" t="s">
        <v>624</v>
      </c>
      <c r="G1220" s="7">
        <v>133</v>
      </c>
      <c r="H1220" s="9">
        <v>72.932330827068</v>
      </c>
      <c r="I1220" s="1">
        <v>16.541353383459001</v>
      </c>
      <c r="J1220" s="1">
        <v>8.2706766917289993</v>
      </c>
      <c r="K1220" s="1">
        <v>1.503759398496</v>
      </c>
      <c r="L1220" s="8">
        <v>0.75187969924800002</v>
      </c>
    </row>
    <row r="1221" spans="3:12" x14ac:dyDescent="0.2">
      <c r="C1221" s="70"/>
      <c r="D1221" s="67"/>
      <c r="E1221" s="4" t="s">
        <v>28</v>
      </c>
      <c r="F1221" s="52" t="s">
        <v>624</v>
      </c>
      <c r="G1221" s="7">
        <v>153</v>
      </c>
      <c r="H1221" s="9">
        <v>56.862745098038999</v>
      </c>
      <c r="I1221" s="1">
        <v>17.647058823529001</v>
      </c>
      <c r="J1221" s="1">
        <v>12.418300653595001</v>
      </c>
      <c r="K1221" s="1">
        <v>7.1895424836600004</v>
      </c>
      <c r="L1221" s="8">
        <v>5.8823529411760003</v>
      </c>
    </row>
    <row r="1222" spans="3:12" x14ac:dyDescent="0.2">
      <c r="C1222" s="70"/>
      <c r="D1222" s="67"/>
      <c r="E1222" s="4" t="s">
        <v>29</v>
      </c>
      <c r="F1222" s="52" t="s">
        <v>624</v>
      </c>
      <c r="G1222" s="7">
        <v>616</v>
      </c>
      <c r="H1222" s="9">
        <v>77.435064935065</v>
      </c>
      <c r="I1222" s="1">
        <v>11.850649350649</v>
      </c>
      <c r="J1222" s="1">
        <v>6.8181818181820004</v>
      </c>
      <c r="K1222" s="1">
        <v>2.1103896103899999</v>
      </c>
      <c r="L1222" s="8">
        <v>1.785714285714</v>
      </c>
    </row>
    <row r="1223" spans="3:12" x14ac:dyDescent="0.2">
      <c r="C1223" s="70"/>
      <c r="D1223" s="67"/>
      <c r="E1223" s="4" t="s">
        <v>30</v>
      </c>
      <c r="F1223" s="52" t="s">
        <v>624</v>
      </c>
      <c r="G1223" s="7">
        <v>286</v>
      </c>
      <c r="H1223" s="9">
        <v>64.335664335664006</v>
      </c>
      <c r="I1223" s="1">
        <v>17.132867132866998</v>
      </c>
      <c r="J1223" s="1">
        <v>10.48951048951</v>
      </c>
      <c r="K1223" s="1">
        <v>4.5454545454549997</v>
      </c>
      <c r="L1223" s="8">
        <v>3.4965034965030002</v>
      </c>
    </row>
    <row r="1224" spans="3:12" x14ac:dyDescent="0.2">
      <c r="C1224" s="66" t="s">
        <v>31</v>
      </c>
      <c r="D1224" s="66" t="s">
        <v>23</v>
      </c>
      <c r="E1224" s="5" t="s">
        <v>32</v>
      </c>
      <c r="F1224" s="51" t="s">
        <v>624</v>
      </c>
      <c r="G1224" s="6">
        <v>72</v>
      </c>
      <c r="H1224" s="13">
        <v>81.944444444444002</v>
      </c>
      <c r="I1224" s="2">
        <v>6.9444444444439997</v>
      </c>
      <c r="J1224" s="2">
        <v>6.9444444444439997</v>
      </c>
      <c r="K1224" s="2">
        <v>2.7777777777780002</v>
      </c>
      <c r="L1224" s="11">
        <v>1.3888888888890001</v>
      </c>
    </row>
    <row r="1225" spans="3:12" ht="26" x14ac:dyDescent="0.2">
      <c r="C1225" s="70"/>
      <c r="D1225" s="67"/>
      <c r="E1225" s="4" t="s">
        <v>33</v>
      </c>
      <c r="F1225" s="52" t="s">
        <v>624</v>
      </c>
      <c r="G1225" s="7">
        <v>1007</v>
      </c>
      <c r="H1225" s="9">
        <v>85.799404170803996</v>
      </c>
      <c r="I1225" s="1">
        <v>8.1429990069509994</v>
      </c>
      <c r="J1225" s="1">
        <v>3.3763654419070002</v>
      </c>
      <c r="K1225" s="1">
        <v>1.1916583912609999</v>
      </c>
      <c r="L1225" s="8">
        <v>1.4895729890760001</v>
      </c>
    </row>
    <row r="1226" spans="3:12" ht="39" x14ac:dyDescent="0.2">
      <c r="C1226" s="70"/>
      <c r="D1226" s="67"/>
      <c r="E1226" s="4" t="s">
        <v>34</v>
      </c>
      <c r="F1226" s="52" t="s">
        <v>625</v>
      </c>
      <c r="G1226" s="7">
        <v>15</v>
      </c>
      <c r="H1226" s="9">
        <v>40</v>
      </c>
      <c r="I1226" s="1">
        <v>33.333333333333002</v>
      </c>
      <c r="J1226" s="1">
        <v>13.333333333333</v>
      </c>
      <c r="K1226" s="1">
        <v>13.333333333333</v>
      </c>
      <c r="L1226" s="18" t="s">
        <v>61</v>
      </c>
    </row>
    <row r="1227" spans="3:12" ht="39" x14ac:dyDescent="0.2">
      <c r="C1227" s="70"/>
      <c r="D1227" s="67"/>
      <c r="E1227" s="4" t="s">
        <v>35</v>
      </c>
      <c r="F1227" s="52" t="s">
        <v>624</v>
      </c>
      <c r="G1227" s="7">
        <v>197</v>
      </c>
      <c r="H1227" s="9">
        <v>81.218274111675001</v>
      </c>
      <c r="I1227" s="1">
        <v>10.659898477157</v>
      </c>
      <c r="J1227" s="1">
        <v>6.0913705583760001</v>
      </c>
      <c r="K1227" s="1">
        <v>1.0152284263960001</v>
      </c>
      <c r="L1227" s="8">
        <v>1.0152284263960001</v>
      </c>
    </row>
    <row r="1228" spans="3:12" ht="26" x14ac:dyDescent="0.2">
      <c r="C1228" s="70"/>
      <c r="D1228" s="67"/>
      <c r="E1228" s="4" t="s">
        <v>36</v>
      </c>
      <c r="F1228" s="52" t="s">
        <v>624</v>
      </c>
      <c r="G1228" s="7">
        <v>205</v>
      </c>
      <c r="H1228" s="9">
        <v>70.243902439023998</v>
      </c>
      <c r="I1228" s="1">
        <v>12.195121951220001</v>
      </c>
      <c r="J1228" s="1">
        <v>9.2682926829269991</v>
      </c>
      <c r="K1228" s="1">
        <v>5.3658536585369996</v>
      </c>
      <c r="L1228" s="8">
        <v>2.9268292682929999</v>
      </c>
    </row>
    <row r="1229" spans="3:12" x14ac:dyDescent="0.2">
      <c r="C1229" s="70"/>
      <c r="D1229" s="67"/>
      <c r="E1229" s="4" t="s">
        <v>37</v>
      </c>
      <c r="F1229" s="52" t="s">
        <v>625</v>
      </c>
      <c r="G1229" s="7">
        <v>32</v>
      </c>
      <c r="H1229" s="9">
        <v>56.25</v>
      </c>
      <c r="I1229" s="1">
        <v>21.875</v>
      </c>
      <c r="J1229" s="1">
        <v>9.375</v>
      </c>
      <c r="K1229" s="3" t="s">
        <v>61</v>
      </c>
      <c r="L1229" s="8">
        <v>12.5</v>
      </c>
    </row>
    <row r="1230" spans="3:12" x14ac:dyDescent="0.2">
      <c r="C1230" s="70"/>
      <c r="D1230" s="66" t="s">
        <v>20</v>
      </c>
      <c r="E1230" s="5" t="s">
        <v>32</v>
      </c>
      <c r="F1230" s="51" t="s">
        <v>625</v>
      </c>
      <c r="G1230" s="6">
        <v>38</v>
      </c>
      <c r="H1230" s="13">
        <v>84.210526315788996</v>
      </c>
      <c r="I1230" s="2">
        <v>5.2631578947369997</v>
      </c>
      <c r="J1230" s="2">
        <v>5.2631578947369997</v>
      </c>
      <c r="K1230" s="2">
        <v>2.6315789473679998</v>
      </c>
      <c r="L1230" s="11">
        <v>2.6315789473679998</v>
      </c>
    </row>
    <row r="1231" spans="3:12" ht="26" x14ac:dyDescent="0.2">
      <c r="C1231" s="70"/>
      <c r="D1231" s="67"/>
      <c r="E1231" s="4" t="s">
        <v>33</v>
      </c>
      <c r="F1231" s="52" t="s">
        <v>624</v>
      </c>
      <c r="G1231" s="7">
        <v>566</v>
      </c>
      <c r="H1231" s="9">
        <v>86.572438162544003</v>
      </c>
      <c r="I1231" s="1">
        <v>7.0671378091869999</v>
      </c>
      <c r="J1231" s="1">
        <v>3.3568904593640001</v>
      </c>
      <c r="K1231" s="1">
        <v>1.413427561837</v>
      </c>
      <c r="L1231" s="8">
        <v>1.5901060070669999</v>
      </c>
    </row>
    <row r="1232" spans="3:12" ht="39" x14ac:dyDescent="0.2">
      <c r="C1232" s="70"/>
      <c r="D1232" s="67"/>
      <c r="E1232" s="4" t="s">
        <v>34</v>
      </c>
      <c r="F1232" s="52" t="s">
        <v>625</v>
      </c>
      <c r="G1232" s="7">
        <v>7</v>
      </c>
      <c r="H1232" s="9">
        <v>42.857142857143003</v>
      </c>
      <c r="I1232" s="1">
        <v>28.571428571428999</v>
      </c>
      <c r="J1232" s="3" t="s">
        <v>61</v>
      </c>
      <c r="K1232" s="1">
        <v>28.571428571428999</v>
      </c>
      <c r="L1232" s="18" t="s">
        <v>61</v>
      </c>
    </row>
    <row r="1233" spans="3:12" ht="39" x14ac:dyDescent="0.2">
      <c r="C1233" s="70"/>
      <c r="D1233" s="67"/>
      <c r="E1233" s="4" t="s">
        <v>35</v>
      </c>
      <c r="F1233" s="52" t="s">
        <v>624</v>
      </c>
      <c r="G1233" s="7">
        <v>78</v>
      </c>
      <c r="H1233" s="9">
        <v>82.051282051282001</v>
      </c>
      <c r="I1233" s="1">
        <v>8.9743589743589993</v>
      </c>
      <c r="J1233" s="1">
        <v>7.6923076923079998</v>
      </c>
      <c r="K1233" s="1">
        <v>1.2820512820509999</v>
      </c>
      <c r="L1233" s="18" t="s">
        <v>61</v>
      </c>
    </row>
    <row r="1234" spans="3:12" ht="26" x14ac:dyDescent="0.2">
      <c r="C1234" s="70"/>
      <c r="D1234" s="67"/>
      <c r="E1234" s="4" t="s">
        <v>36</v>
      </c>
      <c r="F1234" s="52" t="s">
        <v>624</v>
      </c>
      <c r="G1234" s="7">
        <v>58</v>
      </c>
      <c r="H1234" s="9">
        <v>72.413793103448</v>
      </c>
      <c r="I1234" s="1">
        <v>15.517241379310001</v>
      </c>
      <c r="J1234" s="1">
        <v>3.4482758620689999</v>
      </c>
      <c r="K1234" s="1">
        <v>3.4482758620689999</v>
      </c>
      <c r="L1234" s="8">
        <v>5.1724137931029999</v>
      </c>
    </row>
    <row r="1235" spans="3:12" x14ac:dyDescent="0.2">
      <c r="C1235" s="70"/>
      <c r="D1235" s="67"/>
      <c r="E1235" s="4" t="s">
        <v>37</v>
      </c>
      <c r="F1235" s="52" t="s">
        <v>625</v>
      </c>
      <c r="G1235" s="7">
        <v>16</v>
      </c>
      <c r="H1235" s="9">
        <v>62.5</v>
      </c>
      <c r="I1235" s="1">
        <v>6.25</v>
      </c>
      <c r="J1235" s="1">
        <v>12.5</v>
      </c>
      <c r="K1235" s="3" t="s">
        <v>61</v>
      </c>
      <c r="L1235" s="8">
        <v>18.75</v>
      </c>
    </row>
    <row r="1236" spans="3:12" x14ac:dyDescent="0.2">
      <c r="C1236" s="70"/>
      <c r="D1236" s="66" t="s">
        <v>21</v>
      </c>
      <c r="E1236" s="5" t="s">
        <v>32</v>
      </c>
      <c r="F1236" s="51" t="s">
        <v>625</v>
      </c>
      <c r="G1236" s="6">
        <v>34</v>
      </c>
      <c r="H1236" s="13">
        <v>79.411764705882007</v>
      </c>
      <c r="I1236" s="2">
        <v>8.8235294117649996</v>
      </c>
      <c r="J1236" s="2">
        <v>8.8235294117649996</v>
      </c>
      <c r="K1236" s="2">
        <v>2.9411764705880001</v>
      </c>
      <c r="L1236" s="37" t="s">
        <v>61</v>
      </c>
    </row>
    <row r="1237" spans="3:12" ht="26" x14ac:dyDescent="0.2">
      <c r="C1237" s="70"/>
      <c r="D1237" s="67"/>
      <c r="E1237" s="4" t="s">
        <v>33</v>
      </c>
      <c r="F1237" s="52" t="s">
        <v>624</v>
      </c>
      <c r="G1237" s="7">
        <v>441</v>
      </c>
      <c r="H1237" s="9">
        <v>84.807256235828007</v>
      </c>
      <c r="I1237" s="1">
        <v>9.5238095238099998</v>
      </c>
      <c r="J1237" s="1">
        <v>3.4013605442179999</v>
      </c>
      <c r="K1237" s="1">
        <v>0.90702947845799997</v>
      </c>
      <c r="L1237" s="8">
        <v>1.360544217687</v>
      </c>
    </row>
    <row r="1238" spans="3:12" ht="39" x14ac:dyDescent="0.2">
      <c r="C1238" s="70"/>
      <c r="D1238" s="67"/>
      <c r="E1238" s="4" t="s">
        <v>34</v>
      </c>
      <c r="F1238" s="52" t="s">
        <v>625</v>
      </c>
      <c r="G1238" s="7">
        <v>8</v>
      </c>
      <c r="H1238" s="9">
        <v>37.5</v>
      </c>
      <c r="I1238" s="1">
        <v>37.5</v>
      </c>
      <c r="J1238" s="1">
        <v>25</v>
      </c>
      <c r="K1238" s="3" t="s">
        <v>61</v>
      </c>
      <c r="L1238" s="18" t="s">
        <v>61</v>
      </c>
    </row>
    <row r="1239" spans="3:12" ht="39" x14ac:dyDescent="0.2">
      <c r="C1239" s="70"/>
      <c r="D1239" s="67"/>
      <c r="E1239" s="4" t="s">
        <v>35</v>
      </c>
      <c r="F1239" s="52" t="s">
        <v>624</v>
      </c>
      <c r="G1239" s="7">
        <v>119</v>
      </c>
      <c r="H1239" s="9">
        <v>80.672268907562994</v>
      </c>
      <c r="I1239" s="1">
        <v>11.764705882353001</v>
      </c>
      <c r="J1239" s="1">
        <v>5.0420168067229998</v>
      </c>
      <c r="K1239" s="1">
        <v>0.84033613445400002</v>
      </c>
      <c r="L1239" s="8">
        <v>1.680672268908</v>
      </c>
    </row>
    <row r="1240" spans="3:12" ht="26" x14ac:dyDescent="0.2">
      <c r="C1240" s="70"/>
      <c r="D1240" s="67"/>
      <c r="E1240" s="4" t="s">
        <v>36</v>
      </c>
      <c r="F1240" s="52" t="s">
        <v>624</v>
      </c>
      <c r="G1240" s="7">
        <v>147</v>
      </c>
      <c r="H1240" s="9">
        <v>69.387755102040998</v>
      </c>
      <c r="I1240" s="1">
        <v>10.884353741497</v>
      </c>
      <c r="J1240" s="1">
        <v>11.564625850340001</v>
      </c>
      <c r="K1240" s="1">
        <v>6.1224489795919999</v>
      </c>
      <c r="L1240" s="8">
        <v>2.040816326531</v>
      </c>
    </row>
    <row r="1241" spans="3:12" x14ac:dyDescent="0.2">
      <c r="C1241" s="70"/>
      <c r="D1241" s="67"/>
      <c r="E1241" s="4" t="s">
        <v>37</v>
      </c>
      <c r="F1241" s="52" t="s">
        <v>625</v>
      </c>
      <c r="G1241" s="7">
        <v>16</v>
      </c>
      <c r="H1241" s="9">
        <v>50</v>
      </c>
      <c r="I1241" s="1">
        <v>37.5</v>
      </c>
      <c r="J1241" s="1">
        <v>6.25</v>
      </c>
      <c r="K1241" s="3" t="s">
        <v>61</v>
      </c>
      <c r="L1241" s="8">
        <v>6.25</v>
      </c>
    </row>
    <row r="1242" spans="3:12" x14ac:dyDescent="0.2">
      <c r="C1242" s="66" t="s">
        <v>38</v>
      </c>
      <c r="D1242" s="66" t="s">
        <v>23</v>
      </c>
      <c r="E1242" s="5" t="s">
        <v>39</v>
      </c>
      <c r="F1242" s="51" t="s">
        <v>624</v>
      </c>
      <c r="G1242" s="6">
        <v>458</v>
      </c>
      <c r="H1242" s="13">
        <v>75.545851528384006</v>
      </c>
      <c r="I1242" s="2">
        <v>12.227074235808001</v>
      </c>
      <c r="J1242" s="2">
        <v>7.2052401746720003</v>
      </c>
      <c r="K1242" s="2">
        <v>2.4017467248909998</v>
      </c>
      <c r="L1242" s="11">
        <v>2.6200873362450001</v>
      </c>
    </row>
    <row r="1243" spans="3:12" x14ac:dyDescent="0.2">
      <c r="C1243" s="70"/>
      <c r="D1243" s="67"/>
      <c r="E1243" s="4" t="s">
        <v>40</v>
      </c>
      <c r="F1243" s="52" t="s">
        <v>624</v>
      </c>
      <c r="G1243" s="7">
        <v>973</v>
      </c>
      <c r="H1243" s="9">
        <v>86.125385405960998</v>
      </c>
      <c r="I1243" s="1">
        <v>8.2219938335049996</v>
      </c>
      <c r="J1243" s="1">
        <v>3.1860226104830001</v>
      </c>
      <c r="K1243" s="1">
        <v>1.0277492291879999</v>
      </c>
      <c r="L1243" s="8">
        <v>1.438848920863</v>
      </c>
    </row>
    <row r="1244" spans="3:12" x14ac:dyDescent="0.2">
      <c r="C1244" s="70"/>
      <c r="D1244" s="67"/>
      <c r="E1244" s="4" t="s">
        <v>41</v>
      </c>
      <c r="F1244" s="52" t="s">
        <v>624</v>
      </c>
      <c r="G1244" s="7">
        <v>0</v>
      </c>
      <c r="H1244" s="17" t="s">
        <v>61</v>
      </c>
      <c r="I1244" s="3" t="s">
        <v>61</v>
      </c>
      <c r="J1244" s="3" t="s">
        <v>61</v>
      </c>
      <c r="K1244" s="3" t="s">
        <v>61</v>
      </c>
      <c r="L1244" s="18" t="s">
        <v>61</v>
      </c>
    </row>
    <row r="1245" spans="3:12" x14ac:dyDescent="0.2">
      <c r="C1245" s="70"/>
      <c r="D1245" s="67"/>
      <c r="E1245" s="4" t="s">
        <v>42</v>
      </c>
      <c r="F1245" s="52" t="s">
        <v>625</v>
      </c>
      <c r="G1245" s="7">
        <v>34</v>
      </c>
      <c r="H1245" s="9">
        <v>79.411764705882007</v>
      </c>
      <c r="I1245" s="1">
        <v>11.764705882353001</v>
      </c>
      <c r="J1245" s="1">
        <v>5.8823529411760003</v>
      </c>
      <c r="K1245" s="1">
        <v>2.9411764705880001</v>
      </c>
      <c r="L1245" s="18" t="s">
        <v>61</v>
      </c>
    </row>
    <row r="1246" spans="3:12" x14ac:dyDescent="0.2">
      <c r="C1246" s="70"/>
      <c r="D1246" s="67"/>
      <c r="E1246" s="4" t="s">
        <v>43</v>
      </c>
      <c r="F1246" s="52" t="s">
        <v>625</v>
      </c>
      <c r="G1246" s="7">
        <v>10</v>
      </c>
      <c r="H1246" s="9">
        <v>80</v>
      </c>
      <c r="I1246" s="1">
        <v>10</v>
      </c>
      <c r="J1246" s="1">
        <v>10</v>
      </c>
      <c r="K1246" s="3" t="s">
        <v>61</v>
      </c>
      <c r="L1246" s="18" t="s">
        <v>61</v>
      </c>
    </row>
    <row r="1247" spans="3:12" x14ac:dyDescent="0.2">
      <c r="C1247" s="70"/>
      <c r="D1247" s="67"/>
      <c r="E1247" s="4" t="s">
        <v>44</v>
      </c>
      <c r="F1247" s="52" t="s">
        <v>625</v>
      </c>
      <c r="G1247" s="7">
        <v>31</v>
      </c>
      <c r="H1247" s="9">
        <v>61.290322580644997</v>
      </c>
      <c r="I1247" s="1">
        <v>6.4516129032259997</v>
      </c>
      <c r="J1247" s="1">
        <v>12.903225806451999</v>
      </c>
      <c r="K1247" s="1">
        <v>19.354838709677001</v>
      </c>
      <c r="L1247" s="18" t="s">
        <v>61</v>
      </c>
    </row>
    <row r="1248" spans="3:12" x14ac:dyDescent="0.2">
      <c r="C1248" s="70"/>
      <c r="D1248" s="67"/>
      <c r="E1248" s="4" t="s">
        <v>37</v>
      </c>
      <c r="F1248" s="52" t="s">
        <v>625</v>
      </c>
      <c r="G1248" s="7">
        <v>22</v>
      </c>
      <c r="H1248" s="9">
        <v>59.090909090909001</v>
      </c>
      <c r="I1248" s="1">
        <v>9.0909090909089993</v>
      </c>
      <c r="J1248" s="1">
        <v>18.181818181817999</v>
      </c>
      <c r="K1248" s="1">
        <v>4.5454545454549997</v>
      </c>
      <c r="L1248" s="8">
        <v>9.0909090909089993</v>
      </c>
    </row>
    <row r="1249" spans="3:12" x14ac:dyDescent="0.2">
      <c r="C1249" s="70"/>
      <c r="D1249" s="66" t="s">
        <v>20</v>
      </c>
      <c r="E1249" s="5" t="s">
        <v>39</v>
      </c>
      <c r="F1249" s="51" t="s">
        <v>624</v>
      </c>
      <c r="G1249" s="6">
        <v>175</v>
      </c>
      <c r="H1249" s="13">
        <v>76.571428571428996</v>
      </c>
      <c r="I1249" s="2">
        <v>12</v>
      </c>
      <c r="J1249" s="2">
        <v>5.1428571428570002</v>
      </c>
      <c r="K1249" s="2">
        <v>2.8571428571430002</v>
      </c>
      <c r="L1249" s="11">
        <v>3.4285714285709998</v>
      </c>
    </row>
    <row r="1250" spans="3:12" x14ac:dyDescent="0.2">
      <c r="C1250" s="70"/>
      <c r="D1250" s="67"/>
      <c r="E1250" s="4" t="s">
        <v>40</v>
      </c>
      <c r="F1250" s="52" t="s">
        <v>624</v>
      </c>
      <c r="G1250" s="7">
        <v>538</v>
      </c>
      <c r="H1250" s="9">
        <v>86.988847583642993</v>
      </c>
      <c r="I1250" s="1">
        <v>6.6914498141259999</v>
      </c>
      <c r="J1250" s="1">
        <v>3.1598513011149998</v>
      </c>
      <c r="K1250" s="1">
        <v>1.4869888475840001</v>
      </c>
      <c r="L1250" s="8">
        <v>1.672862453532</v>
      </c>
    </row>
    <row r="1251" spans="3:12" x14ac:dyDescent="0.2">
      <c r="C1251" s="70"/>
      <c r="D1251" s="67"/>
      <c r="E1251" s="4" t="s">
        <v>41</v>
      </c>
      <c r="F1251" s="52" t="s">
        <v>624</v>
      </c>
      <c r="G1251" s="7">
        <v>0</v>
      </c>
      <c r="H1251" s="17" t="s">
        <v>61</v>
      </c>
      <c r="I1251" s="3" t="s">
        <v>61</v>
      </c>
      <c r="J1251" s="3" t="s">
        <v>61</v>
      </c>
      <c r="K1251" s="3" t="s">
        <v>61</v>
      </c>
      <c r="L1251" s="18" t="s">
        <v>61</v>
      </c>
    </row>
    <row r="1252" spans="3:12" x14ac:dyDescent="0.2">
      <c r="C1252" s="70"/>
      <c r="D1252" s="67"/>
      <c r="E1252" s="4" t="s">
        <v>42</v>
      </c>
      <c r="F1252" s="52" t="s">
        <v>625</v>
      </c>
      <c r="G1252" s="7">
        <v>20</v>
      </c>
      <c r="H1252" s="9">
        <v>85</v>
      </c>
      <c r="I1252" s="1">
        <v>5</v>
      </c>
      <c r="J1252" s="1">
        <v>10</v>
      </c>
      <c r="K1252" s="3" t="s">
        <v>61</v>
      </c>
      <c r="L1252" s="18" t="s">
        <v>61</v>
      </c>
    </row>
    <row r="1253" spans="3:12" x14ac:dyDescent="0.2">
      <c r="C1253" s="70"/>
      <c r="D1253" s="67"/>
      <c r="E1253" s="4" t="s">
        <v>43</v>
      </c>
      <c r="F1253" s="52" t="s">
        <v>625</v>
      </c>
      <c r="G1253" s="7">
        <v>5</v>
      </c>
      <c r="H1253" s="9">
        <v>80</v>
      </c>
      <c r="I1253" s="1">
        <v>20</v>
      </c>
      <c r="J1253" s="3" t="s">
        <v>61</v>
      </c>
      <c r="K1253" s="3" t="s">
        <v>61</v>
      </c>
      <c r="L1253" s="18" t="s">
        <v>61</v>
      </c>
    </row>
    <row r="1254" spans="3:12" x14ac:dyDescent="0.2">
      <c r="C1254" s="70"/>
      <c r="D1254" s="67"/>
      <c r="E1254" s="4" t="s">
        <v>44</v>
      </c>
      <c r="F1254" s="52" t="s">
        <v>625</v>
      </c>
      <c r="G1254" s="7">
        <v>14</v>
      </c>
      <c r="H1254" s="9">
        <v>71.428571428571004</v>
      </c>
      <c r="I1254" s="1">
        <v>14.285714285714</v>
      </c>
      <c r="J1254" s="1">
        <v>7.1428571428570002</v>
      </c>
      <c r="K1254" s="1">
        <v>7.1428571428570002</v>
      </c>
      <c r="L1254" s="18" t="s">
        <v>61</v>
      </c>
    </row>
    <row r="1255" spans="3:12" x14ac:dyDescent="0.2">
      <c r="C1255" s="70"/>
      <c r="D1255" s="67"/>
      <c r="E1255" s="4" t="s">
        <v>37</v>
      </c>
      <c r="F1255" s="52" t="s">
        <v>625</v>
      </c>
      <c r="G1255" s="7">
        <v>11</v>
      </c>
      <c r="H1255" s="9">
        <v>72.727272727273004</v>
      </c>
      <c r="I1255" s="3" t="s">
        <v>61</v>
      </c>
      <c r="J1255" s="1">
        <v>18.181818181817999</v>
      </c>
      <c r="K1255" s="3" t="s">
        <v>61</v>
      </c>
      <c r="L1255" s="8">
        <v>9.0909090909089993</v>
      </c>
    </row>
    <row r="1256" spans="3:12" x14ac:dyDescent="0.2">
      <c r="C1256" s="70"/>
      <c r="D1256" s="66" t="s">
        <v>21</v>
      </c>
      <c r="E1256" s="5" t="s">
        <v>39</v>
      </c>
      <c r="F1256" s="51" t="s">
        <v>624</v>
      </c>
      <c r="G1256" s="6">
        <v>283</v>
      </c>
      <c r="H1256" s="13">
        <v>74.911660777384995</v>
      </c>
      <c r="I1256" s="2">
        <v>12.367491166078</v>
      </c>
      <c r="J1256" s="2">
        <v>8.4805653710249995</v>
      </c>
      <c r="K1256" s="2">
        <v>2.1201413427559999</v>
      </c>
      <c r="L1256" s="11">
        <v>2.1201413427559999</v>
      </c>
    </row>
    <row r="1257" spans="3:12" x14ac:dyDescent="0.2">
      <c r="C1257" s="70"/>
      <c r="D1257" s="67"/>
      <c r="E1257" s="4" t="s">
        <v>40</v>
      </c>
      <c r="F1257" s="52" t="s">
        <v>624</v>
      </c>
      <c r="G1257" s="7">
        <v>435</v>
      </c>
      <c r="H1257" s="9">
        <v>85.057471264368004</v>
      </c>
      <c r="I1257" s="1">
        <v>10.114942528736</v>
      </c>
      <c r="J1257" s="1">
        <v>3.2183908045980001</v>
      </c>
      <c r="K1257" s="1">
        <v>0.45977011494300002</v>
      </c>
      <c r="L1257" s="8">
        <v>1.149425287356</v>
      </c>
    </row>
    <row r="1258" spans="3:12" x14ac:dyDescent="0.2">
      <c r="C1258" s="70"/>
      <c r="D1258" s="67"/>
      <c r="E1258" s="4" t="s">
        <v>41</v>
      </c>
      <c r="F1258" s="52" t="s">
        <v>624</v>
      </c>
      <c r="G1258" s="7">
        <v>0</v>
      </c>
      <c r="H1258" s="17" t="s">
        <v>61</v>
      </c>
      <c r="I1258" s="3" t="s">
        <v>61</v>
      </c>
      <c r="J1258" s="3" t="s">
        <v>61</v>
      </c>
      <c r="K1258" s="3" t="s">
        <v>61</v>
      </c>
      <c r="L1258" s="18" t="s">
        <v>61</v>
      </c>
    </row>
    <row r="1259" spans="3:12" x14ac:dyDescent="0.2">
      <c r="C1259" s="70"/>
      <c r="D1259" s="67"/>
      <c r="E1259" s="4" t="s">
        <v>42</v>
      </c>
      <c r="F1259" s="52" t="s">
        <v>625</v>
      </c>
      <c r="G1259" s="7">
        <v>14</v>
      </c>
      <c r="H1259" s="9">
        <v>71.428571428571004</v>
      </c>
      <c r="I1259" s="1">
        <v>21.428571428571001</v>
      </c>
      <c r="J1259" s="3" t="s">
        <v>61</v>
      </c>
      <c r="K1259" s="1">
        <v>7.1428571428570002</v>
      </c>
      <c r="L1259" s="18" t="s">
        <v>61</v>
      </c>
    </row>
    <row r="1260" spans="3:12" x14ac:dyDescent="0.2">
      <c r="C1260" s="70"/>
      <c r="D1260" s="67"/>
      <c r="E1260" s="4" t="s">
        <v>43</v>
      </c>
      <c r="F1260" s="52" t="s">
        <v>625</v>
      </c>
      <c r="G1260" s="7">
        <v>5</v>
      </c>
      <c r="H1260" s="9">
        <v>80</v>
      </c>
      <c r="I1260" s="3" t="s">
        <v>61</v>
      </c>
      <c r="J1260" s="1">
        <v>20</v>
      </c>
      <c r="K1260" s="3" t="s">
        <v>61</v>
      </c>
      <c r="L1260" s="18" t="s">
        <v>61</v>
      </c>
    </row>
    <row r="1261" spans="3:12" x14ac:dyDescent="0.2">
      <c r="C1261" s="70"/>
      <c r="D1261" s="67"/>
      <c r="E1261" s="4" t="s">
        <v>44</v>
      </c>
      <c r="F1261" s="52" t="s">
        <v>625</v>
      </c>
      <c r="G1261" s="7">
        <v>17</v>
      </c>
      <c r="H1261" s="9">
        <v>52.941176470587997</v>
      </c>
      <c r="I1261" s="3" t="s">
        <v>61</v>
      </c>
      <c r="J1261" s="1">
        <v>17.647058823529001</v>
      </c>
      <c r="K1261" s="1">
        <v>29.411764705882</v>
      </c>
      <c r="L1261" s="18" t="s">
        <v>61</v>
      </c>
    </row>
    <row r="1262" spans="3:12" x14ac:dyDescent="0.2">
      <c r="C1262" s="70"/>
      <c r="D1262" s="67"/>
      <c r="E1262" s="4" t="s">
        <v>37</v>
      </c>
      <c r="F1262" s="52" t="s">
        <v>625</v>
      </c>
      <c r="G1262" s="7">
        <v>11</v>
      </c>
      <c r="H1262" s="9">
        <v>45.454545454544999</v>
      </c>
      <c r="I1262" s="1">
        <v>18.181818181817999</v>
      </c>
      <c r="J1262" s="1">
        <v>18.181818181817999</v>
      </c>
      <c r="K1262" s="1">
        <v>9.0909090909089993</v>
      </c>
      <c r="L1262" s="8">
        <v>9.0909090909089993</v>
      </c>
    </row>
    <row r="1263" spans="3:12" x14ac:dyDescent="0.2">
      <c r="C1263" s="66" t="s">
        <v>45</v>
      </c>
      <c r="D1263" s="64" t="s">
        <v>19</v>
      </c>
      <c r="E1263" s="5" t="s">
        <v>46</v>
      </c>
      <c r="F1263" s="51" t="s">
        <v>624</v>
      </c>
      <c r="G1263" s="6">
        <v>770</v>
      </c>
      <c r="H1263" s="13">
        <v>86.233766233766005</v>
      </c>
      <c r="I1263" s="2">
        <v>7.792207792208</v>
      </c>
      <c r="J1263" s="2">
        <v>2.9870129870130002</v>
      </c>
      <c r="K1263" s="2">
        <v>1.4285714285710001</v>
      </c>
      <c r="L1263" s="11">
        <v>1.5584415584419999</v>
      </c>
    </row>
    <row r="1264" spans="3:12" ht="26" x14ac:dyDescent="0.2">
      <c r="C1264" s="70"/>
      <c r="D1264" s="65"/>
      <c r="E1264" s="4" t="s">
        <v>47</v>
      </c>
      <c r="F1264" s="52" t="s">
        <v>624</v>
      </c>
      <c r="G1264" s="7">
        <v>335</v>
      </c>
      <c r="H1264" s="9">
        <v>82.388059701493006</v>
      </c>
      <c r="I1264" s="1">
        <v>9.8507462686569998</v>
      </c>
      <c r="J1264" s="1">
        <v>6.2686567164179996</v>
      </c>
      <c r="K1264" s="3" t="s">
        <v>61</v>
      </c>
      <c r="L1264" s="8">
        <v>1.492537313433</v>
      </c>
    </row>
    <row r="1265" spans="2:22" x14ac:dyDescent="0.2">
      <c r="C1265" s="70"/>
      <c r="D1265" s="65"/>
      <c r="E1265" s="4" t="s">
        <v>48</v>
      </c>
      <c r="F1265" s="52" t="s">
        <v>625</v>
      </c>
      <c r="G1265" s="7">
        <v>34</v>
      </c>
      <c r="H1265" s="9">
        <v>85.294117647058997</v>
      </c>
      <c r="I1265" s="1">
        <v>2.9411764705880001</v>
      </c>
      <c r="J1265" s="1">
        <v>8.8235294117649996</v>
      </c>
      <c r="K1265" s="3" t="s">
        <v>61</v>
      </c>
      <c r="L1265" s="8">
        <v>2.9411764705880001</v>
      </c>
    </row>
    <row r="1266" spans="2:22" ht="39" x14ac:dyDescent="0.2">
      <c r="C1266" s="70"/>
      <c r="D1266" s="65"/>
      <c r="E1266" s="4" t="s">
        <v>49</v>
      </c>
      <c r="F1266" s="52" t="s">
        <v>624</v>
      </c>
      <c r="G1266" s="7">
        <v>318</v>
      </c>
      <c r="H1266" s="9">
        <v>75.786163522012998</v>
      </c>
      <c r="I1266" s="1">
        <v>13.836477987421</v>
      </c>
      <c r="J1266" s="1">
        <v>6.9182389937110003</v>
      </c>
      <c r="K1266" s="1">
        <v>1.5723270440249999</v>
      </c>
      <c r="L1266" s="8">
        <v>1.88679245283</v>
      </c>
    </row>
    <row r="1267" spans="2:22" x14ac:dyDescent="0.2">
      <c r="C1267" s="70"/>
      <c r="D1267" s="65"/>
      <c r="E1267" s="4" t="s">
        <v>50</v>
      </c>
      <c r="F1267" s="52" t="s">
        <v>625</v>
      </c>
      <c r="G1267" s="7">
        <v>18</v>
      </c>
      <c r="H1267" s="9">
        <v>5.5555555555560003</v>
      </c>
      <c r="I1267" s="1">
        <v>5.5555555555560003</v>
      </c>
      <c r="J1267" s="1">
        <v>27.777777777777999</v>
      </c>
      <c r="K1267" s="1">
        <v>55.555555555555998</v>
      </c>
      <c r="L1267" s="8">
        <v>5.5555555555560003</v>
      </c>
    </row>
    <row r="1268" spans="2:22" x14ac:dyDescent="0.2">
      <c r="C1268" s="70"/>
      <c r="D1268" s="65"/>
      <c r="E1268" s="4" t="s">
        <v>44</v>
      </c>
      <c r="F1268" s="52" t="s">
        <v>625</v>
      </c>
      <c r="G1268" s="7">
        <v>25</v>
      </c>
      <c r="H1268" s="9">
        <v>76</v>
      </c>
      <c r="I1268" s="1">
        <v>16</v>
      </c>
      <c r="J1268" s="3" t="s">
        <v>61</v>
      </c>
      <c r="K1268" s="1">
        <v>4</v>
      </c>
      <c r="L1268" s="8">
        <v>4</v>
      </c>
    </row>
    <row r="1269" spans="2:22" x14ac:dyDescent="0.2">
      <c r="C1269" s="70"/>
      <c r="D1269" s="65"/>
      <c r="E1269" s="4" t="s">
        <v>37</v>
      </c>
      <c r="F1269" s="52" t="s">
        <v>625</v>
      </c>
      <c r="G1269" s="7">
        <v>28</v>
      </c>
      <c r="H1269" s="9">
        <v>75</v>
      </c>
      <c r="I1269" s="1">
        <v>7.1428571428570002</v>
      </c>
      <c r="J1269" s="1">
        <v>3.5714285714290002</v>
      </c>
      <c r="K1269" s="1">
        <v>7.1428571428570002</v>
      </c>
      <c r="L1269" s="8">
        <v>7.1428571428570002</v>
      </c>
    </row>
    <row r="1270" spans="2:22" x14ac:dyDescent="0.2">
      <c r="C1270" s="70"/>
      <c r="D1270" s="65"/>
      <c r="E1270" s="4" t="s">
        <v>51</v>
      </c>
      <c r="F1270" s="52" t="s">
        <v>624</v>
      </c>
      <c r="G1270" s="7">
        <v>1105</v>
      </c>
      <c r="H1270" s="9">
        <v>85.067873303167005</v>
      </c>
      <c r="I1270" s="1">
        <v>8.4162895927600001</v>
      </c>
      <c r="J1270" s="1">
        <v>3.981900452489</v>
      </c>
      <c r="K1270" s="1">
        <v>0.99547511312199999</v>
      </c>
      <c r="L1270" s="8">
        <v>1.538461538462</v>
      </c>
    </row>
    <row r="1271" spans="2:22" x14ac:dyDescent="0.2">
      <c r="C1271" s="70"/>
      <c r="D1271" s="65"/>
      <c r="E1271" s="4" t="s">
        <v>52</v>
      </c>
      <c r="F1271" s="52" t="s">
        <v>624</v>
      </c>
      <c r="G1271" s="7">
        <v>352</v>
      </c>
      <c r="H1271" s="9">
        <v>76.704545454544999</v>
      </c>
      <c r="I1271" s="1">
        <v>12.784090909091001</v>
      </c>
      <c r="J1271" s="1">
        <v>7.1022727272730002</v>
      </c>
      <c r="K1271" s="1">
        <v>1.4204545454549999</v>
      </c>
      <c r="L1271" s="8">
        <v>1.988636363636</v>
      </c>
    </row>
    <row r="1272" spans="2:22" x14ac:dyDescent="0.2">
      <c r="C1272" s="66" t="s">
        <v>53</v>
      </c>
      <c r="D1272" s="64" t="s">
        <v>19</v>
      </c>
      <c r="E1272" s="5" t="s">
        <v>54</v>
      </c>
      <c r="F1272" s="51" t="s">
        <v>624</v>
      </c>
      <c r="G1272" s="6">
        <v>513</v>
      </c>
      <c r="H1272" s="13">
        <v>81.481481481480998</v>
      </c>
      <c r="I1272" s="2">
        <v>8.3820662768030001</v>
      </c>
      <c r="J1272" s="2">
        <v>6.0428849902530004</v>
      </c>
      <c r="K1272" s="2">
        <v>2.3391812865500001</v>
      </c>
      <c r="L1272" s="11">
        <v>1.7543859649119999</v>
      </c>
    </row>
    <row r="1273" spans="2:22" x14ac:dyDescent="0.2">
      <c r="C1273" s="70"/>
      <c r="D1273" s="65"/>
      <c r="E1273" s="4" t="s">
        <v>55</v>
      </c>
      <c r="F1273" s="52" t="s">
        <v>624</v>
      </c>
      <c r="G1273" s="7">
        <v>639</v>
      </c>
      <c r="H1273" s="9">
        <v>82.785602503912003</v>
      </c>
      <c r="I1273" s="1">
        <v>8.7636932707360007</v>
      </c>
      <c r="J1273" s="1">
        <v>4.3818466353680003</v>
      </c>
      <c r="K1273" s="1">
        <v>2.1909233176840002</v>
      </c>
      <c r="L1273" s="8">
        <v>1.8779342723000001</v>
      </c>
    </row>
    <row r="1274" spans="2:22" x14ac:dyDescent="0.2">
      <c r="C1274" s="70"/>
      <c r="D1274" s="65"/>
      <c r="E1274" s="4" t="s">
        <v>56</v>
      </c>
      <c r="F1274" s="52" t="s">
        <v>624</v>
      </c>
      <c r="G1274" s="7">
        <v>376</v>
      </c>
      <c r="H1274" s="9">
        <v>80.851063829786995</v>
      </c>
      <c r="I1274" s="1">
        <v>12.234042553190999</v>
      </c>
      <c r="J1274" s="1">
        <v>4.2553191489359996</v>
      </c>
      <c r="K1274" s="1">
        <v>0.79787234042599997</v>
      </c>
      <c r="L1274" s="8">
        <v>1.8617021276600001</v>
      </c>
    </row>
    <row r="1275" spans="2:22" x14ac:dyDescent="0.2">
      <c r="C1275" s="66" t="s">
        <v>57</v>
      </c>
      <c r="D1275" s="64" t="s">
        <v>19</v>
      </c>
      <c r="E1275" s="5" t="s">
        <v>58</v>
      </c>
      <c r="F1275" s="51" t="s">
        <v>624</v>
      </c>
      <c r="G1275" s="6">
        <v>537</v>
      </c>
      <c r="H1275" s="13">
        <v>81.750465549347993</v>
      </c>
      <c r="I1275" s="2">
        <v>10.428305400372</v>
      </c>
      <c r="J1275" s="2">
        <v>5.7728119180629998</v>
      </c>
      <c r="K1275" s="2">
        <v>1.117318435754</v>
      </c>
      <c r="L1275" s="11">
        <v>0.93109869646200005</v>
      </c>
    </row>
    <row r="1276" spans="2:22" x14ac:dyDescent="0.2">
      <c r="C1276" s="67"/>
      <c r="D1276" s="65"/>
      <c r="E1276" s="4" t="s">
        <v>59</v>
      </c>
      <c r="F1276" s="52" t="s">
        <v>624</v>
      </c>
      <c r="G1276" s="7">
        <v>682</v>
      </c>
      <c r="H1276" s="9">
        <v>81.964809384163999</v>
      </c>
      <c r="I1276" s="1">
        <v>8.0645161290320004</v>
      </c>
      <c r="J1276" s="1">
        <v>4.5454545454549997</v>
      </c>
      <c r="K1276" s="1">
        <v>2.6392961876830001</v>
      </c>
      <c r="L1276" s="8">
        <v>2.7859237536660002</v>
      </c>
    </row>
    <row r="1277" spans="2:22" x14ac:dyDescent="0.2">
      <c r="C1277" s="71"/>
      <c r="D1277" s="68"/>
      <c r="E1277" s="19" t="s">
        <v>60</v>
      </c>
      <c r="F1277" s="53" t="s">
        <v>624</v>
      </c>
      <c r="G1277" s="21">
        <v>309</v>
      </c>
      <c r="H1277" s="36">
        <v>81.877022653721994</v>
      </c>
      <c r="I1277" s="16">
        <v>11.003236245955</v>
      </c>
      <c r="J1277" s="16">
        <v>4.2071197410999996</v>
      </c>
      <c r="K1277" s="16">
        <v>1.618122977346</v>
      </c>
      <c r="L1277" s="34">
        <v>1.2944983818769999</v>
      </c>
    </row>
    <row r="1278" spans="2:22" x14ac:dyDescent="0.2">
      <c r="C1278" s="44" t="s">
        <v>626</v>
      </c>
    </row>
    <row r="1279" spans="2:22" x14ac:dyDescent="0.2">
      <c r="B1279" s="22" t="str">
        <f xml:space="preserve"> HYPERLINK("#'目次'!B22", "[16]")</f>
        <v>[16]</v>
      </c>
      <c r="C1279" s="58" t="s">
        <v>171</v>
      </c>
      <c r="D1279" s="59"/>
      <c r="E1279" s="59"/>
      <c r="F1279" s="59"/>
      <c r="G1279" s="59"/>
      <c r="H1279" s="59"/>
      <c r="I1279" s="59"/>
      <c r="J1279" s="59"/>
      <c r="K1279" s="59"/>
      <c r="L1279" s="59"/>
      <c r="M1279" s="59"/>
      <c r="N1279" s="59"/>
      <c r="O1279" s="59"/>
      <c r="P1279" s="59"/>
      <c r="Q1279" s="59"/>
      <c r="R1279" s="59"/>
      <c r="S1279" s="59"/>
      <c r="T1279" s="59"/>
      <c r="U1279" s="59"/>
      <c r="V1279" s="59"/>
    </row>
    <row r="1282" spans="3:23" x14ac:dyDescent="0.2">
      <c r="C1282" s="58" t="s">
        <v>13</v>
      </c>
      <c r="D1282" s="59"/>
      <c r="E1282" s="59"/>
      <c r="F1282" s="59"/>
      <c r="G1282" s="59"/>
      <c r="H1282" s="59"/>
      <c r="I1282" s="59"/>
      <c r="J1282" s="59"/>
      <c r="K1282" s="59"/>
      <c r="L1282" s="59"/>
      <c r="M1282" s="59"/>
      <c r="N1282" s="59"/>
      <c r="O1282" s="59"/>
      <c r="P1282" s="59"/>
      <c r="Q1282" s="59"/>
      <c r="R1282" s="59"/>
      <c r="S1282" s="59"/>
      <c r="T1282" s="59"/>
      <c r="U1282" s="59"/>
      <c r="V1282" s="59"/>
    </row>
    <row r="1283" spans="3:23" ht="52" x14ac:dyDescent="0.2">
      <c r="C1283" s="60"/>
      <c r="D1283" s="61"/>
      <c r="E1283" s="61"/>
      <c r="F1283" s="61"/>
      <c r="G1283" s="20" t="s">
        <v>14</v>
      </c>
      <c r="H1283" s="25" t="s">
        <v>172</v>
      </c>
      <c r="I1283" s="10" t="s">
        <v>173</v>
      </c>
      <c r="J1283" s="10" t="s">
        <v>174</v>
      </c>
      <c r="K1283" s="10" t="s">
        <v>175</v>
      </c>
      <c r="L1283" s="10" t="s">
        <v>176</v>
      </c>
      <c r="M1283" s="10" t="s">
        <v>177</v>
      </c>
      <c r="N1283" s="10" t="s">
        <v>178</v>
      </c>
      <c r="O1283" s="10" t="s">
        <v>179</v>
      </c>
      <c r="P1283" s="10" t="s">
        <v>180</v>
      </c>
      <c r="Q1283" s="10" t="s">
        <v>181</v>
      </c>
      <c r="R1283" s="10" t="s">
        <v>182</v>
      </c>
      <c r="S1283" s="10" t="s">
        <v>44</v>
      </c>
      <c r="T1283" s="10" t="s">
        <v>183</v>
      </c>
      <c r="U1283" s="10" t="s">
        <v>37</v>
      </c>
      <c r="V1283" s="10" t="s">
        <v>184</v>
      </c>
      <c r="W1283" s="26" t="s">
        <v>137</v>
      </c>
    </row>
    <row r="1284" spans="3:23" x14ac:dyDescent="0.2">
      <c r="C1284" s="62"/>
      <c r="D1284" s="63"/>
      <c r="E1284" s="63"/>
      <c r="F1284" s="63"/>
      <c r="G1284" s="23"/>
      <c r="H1284" s="31"/>
      <c r="I1284" s="12"/>
      <c r="J1284" s="12"/>
      <c r="K1284" s="12"/>
      <c r="L1284" s="12"/>
      <c r="M1284" s="12"/>
      <c r="N1284" s="12"/>
      <c r="O1284" s="12"/>
      <c r="P1284" s="12"/>
      <c r="Q1284" s="12"/>
      <c r="R1284" s="12"/>
      <c r="S1284" s="12"/>
      <c r="T1284" s="12"/>
      <c r="U1284" s="12"/>
      <c r="V1284" s="12"/>
      <c r="W1284" s="28"/>
    </row>
    <row r="1285" spans="3:23" x14ac:dyDescent="0.2">
      <c r="C1285" s="24"/>
      <c r="D1285" s="30"/>
      <c r="E1285" s="29" t="s">
        <v>14</v>
      </c>
      <c r="F1285" s="50" t="s">
        <v>624</v>
      </c>
      <c r="G1285" s="27">
        <v>1528</v>
      </c>
      <c r="H1285" s="15">
        <v>68.848167539266996</v>
      </c>
      <c r="I1285" s="15">
        <v>73.363874345550002</v>
      </c>
      <c r="J1285" s="15">
        <v>72.513089005235997</v>
      </c>
      <c r="K1285" s="15">
        <v>15.706806282723001</v>
      </c>
      <c r="L1285" s="15">
        <v>37.82722513089</v>
      </c>
      <c r="M1285" s="15">
        <v>12.82722513089</v>
      </c>
      <c r="N1285" s="15">
        <v>75.981675392669999</v>
      </c>
      <c r="O1285" s="15">
        <v>17.670157068062998</v>
      </c>
      <c r="P1285" s="15">
        <v>52.486910994764003</v>
      </c>
      <c r="Q1285" s="15">
        <v>40.052356020942</v>
      </c>
      <c r="R1285" s="15">
        <v>57.591623036648997</v>
      </c>
      <c r="S1285" s="15">
        <v>5.3664921465970004</v>
      </c>
      <c r="T1285" s="15">
        <v>2.028795811518</v>
      </c>
      <c r="U1285" s="15">
        <v>0.65445026177999999</v>
      </c>
      <c r="V1285" s="15">
        <v>97.316753926702006</v>
      </c>
      <c r="W1285" s="33">
        <v>532.91884816753895</v>
      </c>
    </row>
    <row r="1286" spans="3:23" x14ac:dyDescent="0.2">
      <c r="C1286" s="69" t="s">
        <v>18</v>
      </c>
      <c r="D1286" s="64" t="s">
        <v>19</v>
      </c>
      <c r="E1286" s="5" t="s">
        <v>20</v>
      </c>
      <c r="F1286" s="51" t="s">
        <v>624</v>
      </c>
      <c r="G1286" s="6">
        <v>763</v>
      </c>
      <c r="H1286" s="13">
        <v>67.103538663172003</v>
      </c>
      <c r="I1286" s="2">
        <v>71.559633027523006</v>
      </c>
      <c r="J1286" s="2">
        <v>69.200524246396</v>
      </c>
      <c r="K1286" s="2">
        <v>14.023591087811001</v>
      </c>
      <c r="L1286" s="2">
        <v>41.022280471822</v>
      </c>
      <c r="M1286" s="2">
        <v>16.382699868938001</v>
      </c>
      <c r="N1286" s="2">
        <v>74.967234600262003</v>
      </c>
      <c r="O1286" s="2">
        <v>15.989515072084</v>
      </c>
      <c r="P1286" s="2">
        <v>50.589777195281997</v>
      </c>
      <c r="Q1286" s="2">
        <v>42.595019659240002</v>
      </c>
      <c r="R1286" s="2">
        <v>53.604193971165998</v>
      </c>
      <c r="S1286" s="2">
        <v>5.373525557012</v>
      </c>
      <c r="T1286" s="2">
        <v>1.70380078637</v>
      </c>
      <c r="U1286" s="2">
        <v>0.78636959370899995</v>
      </c>
      <c r="V1286" s="2">
        <v>97.509829619921007</v>
      </c>
      <c r="W1286" s="11">
        <v>524.90170380078598</v>
      </c>
    </row>
    <row r="1287" spans="3:23" x14ac:dyDescent="0.2">
      <c r="C1287" s="70"/>
      <c r="D1287" s="65"/>
      <c r="E1287" s="4" t="s">
        <v>21</v>
      </c>
      <c r="F1287" s="52" t="s">
        <v>624</v>
      </c>
      <c r="G1287" s="7">
        <v>765</v>
      </c>
      <c r="H1287" s="9">
        <v>70.588235294117993</v>
      </c>
      <c r="I1287" s="1">
        <v>75.163398692810006</v>
      </c>
      <c r="J1287" s="1">
        <v>75.816993464052004</v>
      </c>
      <c r="K1287" s="1">
        <v>17.385620915033002</v>
      </c>
      <c r="L1287" s="1">
        <v>34.640522875816998</v>
      </c>
      <c r="M1287" s="1">
        <v>9.2810457516340001</v>
      </c>
      <c r="N1287" s="1">
        <v>76.993464052288004</v>
      </c>
      <c r="O1287" s="1">
        <v>19.346405228758002</v>
      </c>
      <c r="P1287" s="1">
        <v>54.379084967319997</v>
      </c>
      <c r="Q1287" s="1">
        <v>37.516339869280998</v>
      </c>
      <c r="R1287" s="1">
        <v>61.568627450980003</v>
      </c>
      <c r="S1287" s="1">
        <v>5.3594771241829999</v>
      </c>
      <c r="T1287" s="1">
        <v>2.352941176471</v>
      </c>
      <c r="U1287" s="1">
        <v>0.52287581699300001</v>
      </c>
      <c r="V1287" s="1">
        <v>97.124183006536001</v>
      </c>
      <c r="W1287" s="8">
        <v>540.91503267973906</v>
      </c>
    </row>
    <row r="1288" spans="3:23" x14ac:dyDescent="0.2">
      <c r="C1288" s="66" t="s">
        <v>22</v>
      </c>
      <c r="D1288" s="66" t="s">
        <v>23</v>
      </c>
      <c r="E1288" s="5" t="s">
        <v>24</v>
      </c>
      <c r="F1288" s="51" t="s">
        <v>624</v>
      </c>
      <c r="G1288" s="6">
        <v>302</v>
      </c>
      <c r="H1288" s="13">
        <v>74.834437086093004</v>
      </c>
      <c r="I1288" s="2">
        <v>72.516556291390998</v>
      </c>
      <c r="J1288" s="2">
        <v>75.165562913906996</v>
      </c>
      <c r="K1288" s="2">
        <v>18.874172185430002</v>
      </c>
      <c r="L1288" s="2">
        <v>30.132450331126002</v>
      </c>
      <c r="M1288" s="2">
        <v>15.23178807947</v>
      </c>
      <c r="N1288" s="2">
        <v>79.801324503310994</v>
      </c>
      <c r="O1288" s="2">
        <v>10.596026490066</v>
      </c>
      <c r="P1288" s="2">
        <v>55.629139072847998</v>
      </c>
      <c r="Q1288" s="2">
        <v>42.715231788079002</v>
      </c>
      <c r="R1288" s="2">
        <v>56.953642384105997</v>
      </c>
      <c r="S1288" s="2">
        <v>8.9403973509930008</v>
      </c>
      <c r="T1288" s="2">
        <v>1.9867549668869999</v>
      </c>
      <c r="U1288" s="2">
        <v>0.331125827815</v>
      </c>
      <c r="V1288" s="2">
        <v>97.682119205297994</v>
      </c>
      <c r="W1288" s="11">
        <v>543.70860927152296</v>
      </c>
    </row>
    <row r="1289" spans="3:23" x14ac:dyDescent="0.2">
      <c r="C1289" s="70"/>
      <c r="D1289" s="67"/>
      <c r="E1289" s="4" t="s">
        <v>25</v>
      </c>
      <c r="F1289" s="52" t="s">
        <v>624</v>
      </c>
      <c r="G1289" s="7">
        <v>329</v>
      </c>
      <c r="H1289" s="9">
        <v>75.987841945289006</v>
      </c>
      <c r="I1289" s="1">
        <v>77.203647416413006</v>
      </c>
      <c r="J1289" s="1">
        <v>73.556231003039997</v>
      </c>
      <c r="K1289" s="1">
        <v>14.589665653495</v>
      </c>
      <c r="L1289" s="1">
        <v>35.866261398176</v>
      </c>
      <c r="M1289" s="1">
        <v>15.197568389058</v>
      </c>
      <c r="N1289" s="1">
        <v>82.066869300912003</v>
      </c>
      <c r="O1289" s="1">
        <v>16.109422492400999</v>
      </c>
      <c r="P1289" s="1">
        <v>55.623100303950999</v>
      </c>
      <c r="Q1289" s="1">
        <v>50.759878419453003</v>
      </c>
      <c r="R1289" s="1">
        <v>62.006079027356002</v>
      </c>
      <c r="S1289" s="1">
        <v>7.5987841945290002</v>
      </c>
      <c r="T1289" s="1">
        <v>0.60790273556200003</v>
      </c>
      <c r="U1289" s="1">
        <v>0.91185410334299999</v>
      </c>
      <c r="V1289" s="1">
        <v>98.480243161093995</v>
      </c>
      <c r="W1289" s="8">
        <v>568.08510638297901</v>
      </c>
    </row>
    <row r="1290" spans="3:23" x14ac:dyDescent="0.2">
      <c r="C1290" s="70"/>
      <c r="D1290" s="67"/>
      <c r="E1290" s="4" t="s">
        <v>26</v>
      </c>
      <c r="F1290" s="52" t="s">
        <v>624</v>
      </c>
      <c r="G1290" s="7">
        <v>355</v>
      </c>
      <c r="H1290" s="9">
        <v>65.352112676055995</v>
      </c>
      <c r="I1290" s="1">
        <v>74.366197183099004</v>
      </c>
      <c r="J1290" s="1">
        <v>73.521126760563007</v>
      </c>
      <c r="K1290" s="1">
        <v>12.957746478873</v>
      </c>
      <c r="L1290" s="1">
        <v>41.126760563380003</v>
      </c>
      <c r="M1290" s="1">
        <v>11.549295774648</v>
      </c>
      <c r="N1290" s="1">
        <v>79.436619718309998</v>
      </c>
      <c r="O1290" s="1">
        <v>20.281690140845001</v>
      </c>
      <c r="P1290" s="1">
        <v>49.014084507042</v>
      </c>
      <c r="Q1290" s="1">
        <v>42.253521126761001</v>
      </c>
      <c r="R1290" s="1">
        <v>56.056338028169002</v>
      </c>
      <c r="S1290" s="1">
        <v>3.6619718309859999</v>
      </c>
      <c r="T1290" s="1">
        <v>1.4084507042250001</v>
      </c>
      <c r="U1290" s="1">
        <v>0.28169014084499999</v>
      </c>
      <c r="V1290" s="1">
        <v>98.309859154929995</v>
      </c>
      <c r="W1290" s="8">
        <v>531.26760563380299</v>
      </c>
    </row>
    <row r="1291" spans="3:23" x14ac:dyDescent="0.2">
      <c r="C1291" s="70"/>
      <c r="D1291" s="67"/>
      <c r="E1291" s="4" t="s">
        <v>27</v>
      </c>
      <c r="F1291" s="52" t="s">
        <v>624</v>
      </c>
      <c r="G1291" s="7">
        <v>254</v>
      </c>
      <c r="H1291" s="9">
        <v>64.173228346456995</v>
      </c>
      <c r="I1291" s="1">
        <v>75.196850393700998</v>
      </c>
      <c r="J1291" s="1">
        <v>68.503937007874001</v>
      </c>
      <c r="K1291" s="1">
        <v>17.322834645669001</v>
      </c>
      <c r="L1291" s="1">
        <v>41.732283464566997</v>
      </c>
      <c r="M1291" s="1">
        <v>12.59842519685</v>
      </c>
      <c r="N1291" s="1">
        <v>76.377952755905994</v>
      </c>
      <c r="O1291" s="1">
        <v>23.228346456693</v>
      </c>
      <c r="P1291" s="1">
        <v>50.393700787401997</v>
      </c>
      <c r="Q1291" s="1">
        <v>34.645669291338997</v>
      </c>
      <c r="R1291" s="1">
        <v>59.055118110236002</v>
      </c>
      <c r="S1291" s="1">
        <v>0.78740157480299999</v>
      </c>
      <c r="T1291" s="1">
        <v>1.574803149606</v>
      </c>
      <c r="U1291" s="1">
        <v>0.39370078740199999</v>
      </c>
      <c r="V1291" s="1">
        <v>98.031496062992005</v>
      </c>
      <c r="W1291" s="8">
        <v>525.98425196850405</v>
      </c>
    </row>
    <row r="1292" spans="3:23" x14ac:dyDescent="0.2">
      <c r="C1292" s="70"/>
      <c r="D1292" s="67"/>
      <c r="E1292" s="4" t="s">
        <v>28</v>
      </c>
      <c r="F1292" s="52" t="s">
        <v>624</v>
      </c>
      <c r="G1292" s="7">
        <v>288</v>
      </c>
      <c r="H1292" s="9">
        <v>62.847222222222001</v>
      </c>
      <c r="I1292" s="1">
        <v>67.013888888888999</v>
      </c>
      <c r="J1292" s="1">
        <v>70.833333333333002</v>
      </c>
      <c r="K1292" s="1">
        <v>15.625</v>
      </c>
      <c r="L1292" s="1">
        <v>40.625</v>
      </c>
      <c r="M1292" s="1">
        <v>9.375</v>
      </c>
      <c r="N1292" s="1">
        <v>60.416666666666998</v>
      </c>
      <c r="O1292" s="1">
        <v>18.75</v>
      </c>
      <c r="P1292" s="1">
        <v>51.736111111111001</v>
      </c>
      <c r="Q1292" s="1">
        <v>27.083333333333002</v>
      </c>
      <c r="R1292" s="1">
        <v>53.819444444444002</v>
      </c>
      <c r="S1292" s="1">
        <v>5.208333333333</v>
      </c>
      <c r="T1292" s="1">
        <v>4.8611111111109997</v>
      </c>
      <c r="U1292" s="1">
        <v>1.3888888888890001</v>
      </c>
      <c r="V1292" s="1">
        <v>93.75</v>
      </c>
      <c r="W1292" s="8">
        <v>489.58333333333297</v>
      </c>
    </row>
    <row r="1293" spans="3:23" x14ac:dyDescent="0.2">
      <c r="C1293" s="70"/>
      <c r="D1293" s="67"/>
      <c r="E1293" s="4" t="s">
        <v>29</v>
      </c>
      <c r="F1293" s="52" t="s">
        <v>624</v>
      </c>
      <c r="G1293" s="7">
        <v>1226</v>
      </c>
      <c r="H1293" s="9">
        <v>67.373572593801001</v>
      </c>
      <c r="I1293" s="1">
        <v>73.572593800979007</v>
      </c>
      <c r="J1293" s="1">
        <v>71.859706362153005</v>
      </c>
      <c r="K1293" s="1">
        <v>14.926590538336001</v>
      </c>
      <c r="L1293" s="1">
        <v>39.722675367047003</v>
      </c>
      <c r="M1293" s="1">
        <v>12.234910277325</v>
      </c>
      <c r="N1293" s="1">
        <v>75.040783034257998</v>
      </c>
      <c r="O1293" s="1">
        <v>19.412724306687998</v>
      </c>
      <c r="P1293" s="1">
        <v>51.712887438825</v>
      </c>
      <c r="Q1293" s="1">
        <v>39.396411092984998</v>
      </c>
      <c r="R1293" s="1">
        <v>57.748776508972</v>
      </c>
      <c r="S1293" s="1">
        <v>4.4861337683520004</v>
      </c>
      <c r="T1293" s="1">
        <v>2.039151712887</v>
      </c>
      <c r="U1293" s="1">
        <v>0.734094616639</v>
      </c>
      <c r="V1293" s="1">
        <v>97.226753670473002</v>
      </c>
      <c r="W1293" s="8">
        <v>530.26101141925005</v>
      </c>
    </row>
    <row r="1294" spans="3:23" x14ac:dyDescent="0.2">
      <c r="C1294" s="70"/>
      <c r="D1294" s="67"/>
      <c r="E1294" s="4" t="s">
        <v>30</v>
      </c>
      <c r="F1294" s="52" t="s">
        <v>624</v>
      </c>
      <c r="G1294" s="7">
        <v>542</v>
      </c>
      <c r="H1294" s="9">
        <v>63.468634686347002</v>
      </c>
      <c r="I1294" s="1">
        <v>70.848708487085005</v>
      </c>
      <c r="J1294" s="1">
        <v>69.741697416974006</v>
      </c>
      <c r="K1294" s="1">
        <v>16.420664206642002</v>
      </c>
      <c r="L1294" s="1">
        <v>41.143911439114</v>
      </c>
      <c r="M1294" s="1">
        <v>10.885608856089</v>
      </c>
      <c r="N1294" s="1">
        <v>67.896678966790006</v>
      </c>
      <c r="O1294" s="1">
        <v>20.848708487084998</v>
      </c>
      <c r="P1294" s="1">
        <v>51.107011070111</v>
      </c>
      <c r="Q1294" s="1">
        <v>30.627306273062999</v>
      </c>
      <c r="R1294" s="1">
        <v>56.273062730626997</v>
      </c>
      <c r="S1294" s="1">
        <v>3.1365313653140001</v>
      </c>
      <c r="T1294" s="1">
        <v>3.3210332103320002</v>
      </c>
      <c r="U1294" s="1">
        <v>0.92250922509199995</v>
      </c>
      <c r="V1294" s="1">
        <v>95.756457564575996</v>
      </c>
      <c r="W1294" s="8">
        <v>506.64206642066398</v>
      </c>
    </row>
    <row r="1295" spans="3:23" x14ac:dyDescent="0.2">
      <c r="C1295" s="70"/>
      <c r="D1295" s="66" t="s">
        <v>20</v>
      </c>
      <c r="E1295" s="5" t="s">
        <v>24</v>
      </c>
      <c r="F1295" s="51" t="s">
        <v>624</v>
      </c>
      <c r="G1295" s="6">
        <v>153</v>
      </c>
      <c r="H1295" s="13">
        <v>70.588235294117993</v>
      </c>
      <c r="I1295" s="2">
        <v>67.320261437908002</v>
      </c>
      <c r="J1295" s="2">
        <v>69.281045751633997</v>
      </c>
      <c r="K1295" s="2">
        <v>16.339869281045999</v>
      </c>
      <c r="L1295" s="2">
        <v>34.640522875816998</v>
      </c>
      <c r="M1295" s="2">
        <v>16.339869281045999</v>
      </c>
      <c r="N1295" s="2">
        <v>75.163398692810006</v>
      </c>
      <c r="O1295" s="2">
        <v>11.111111111111001</v>
      </c>
      <c r="P1295" s="2">
        <v>55.555555555555998</v>
      </c>
      <c r="Q1295" s="2">
        <v>49.673202614379001</v>
      </c>
      <c r="R1295" s="2">
        <v>52.941176470587997</v>
      </c>
      <c r="S1295" s="2">
        <v>8.4967320261440005</v>
      </c>
      <c r="T1295" s="2">
        <v>2.6143790849670001</v>
      </c>
      <c r="U1295" s="14" t="s">
        <v>61</v>
      </c>
      <c r="V1295" s="2">
        <v>97.385620915033002</v>
      </c>
      <c r="W1295" s="11">
        <v>530.06535947712405</v>
      </c>
    </row>
    <row r="1296" spans="3:23" x14ac:dyDescent="0.2">
      <c r="C1296" s="70"/>
      <c r="D1296" s="67"/>
      <c r="E1296" s="4" t="s">
        <v>25</v>
      </c>
      <c r="F1296" s="52" t="s">
        <v>624</v>
      </c>
      <c r="G1296" s="7">
        <v>174</v>
      </c>
      <c r="H1296" s="9">
        <v>74.137931034483003</v>
      </c>
      <c r="I1296" s="1">
        <v>73.563218390805005</v>
      </c>
      <c r="J1296" s="1">
        <v>72.413793103448</v>
      </c>
      <c r="K1296" s="1">
        <v>13.793103448276</v>
      </c>
      <c r="L1296" s="1">
        <v>36.206896551724</v>
      </c>
      <c r="M1296" s="1">
        <v>20.114942528736002</v>
      </c>
      <c r="N1296" s="1">
        <v>82.183908045977006</v>
      </c>
      <c r="O1296" s="1">
        <v>16.091954022989</v>
      </c>
      <c r="P1296" s="1">
        <v>55.172413793102997</v>
      </c>
      <c r="Q1296" s="1">
        <v>50.574712643677998</v>
      </c>
      <c r="R1296" s="1">
        <v>60.344827586207003</v>
      </c>
      <c r="S1296" s="1">
        <v>8.6206896551720007</v>
      </c>
      <c r="T1296" s="1">
        <v>0.57471264367800001</v>
      </c>
      <c r="U1296" s="1">
        <v>1.149425287356</v>
      </c>
      <c r="V1296" s="1">
        <v>98.275862068966006</v>
      </c>
      <c r="W1296" s="8">
        <v>564.94252873563198</v>
      </c>
    </row>
    <row r="1297" spans="3:23" x14ac:dyDescent="0.2">
      <c r="C1297" s="70"/>
      <c r="D1297" s="67"/>
      <c r="E1297" s="4" t="s">
        <v>26</v>
      </c>
      <c r="F1297" s="52" t="s">
        <v>624</v>
      </c>
      <c r="G1297" s="7">
        <v>180</v>
      </c>
      <c r="H1297" s="9">
        <v>62.777777777777999</v>
      </c>
      <c r="I1297" s="1">
        <v>73.888888888888999</v>
      </c>
      <c r="J1297" s="1">
        <v>69.444444444444002</v>
      </c>
      <c r="K1297" s="1">
        <v>11.111111111111001</v>
      </c>
      <c r="L1297" s="1">
        <v>48.333333333333002</v>
      </c>
      <c r="M1297" s="1">
        <v>14.444444444444001</v>
      </c>
      <c r="N1297" s="1">
        <v>78.333333333333002</v>
      </c>
      <c r="O1297" s="1">
        <v>13.888888888888999</v>
      </c>
      <c r="P1297" s="1">
        <v>45</v>
      </c>
      <c r="Q1297" s="1">
        <v>43.333333333333002</v>
      </c>
      <c r="R1297" s="1">
        <v>51.666666666666998</v>
      </c>
      <c r="S1297" s="1">
        <v>2.7777777777780002</v>
      </c>
      <c r="T1297" s="3" t="s">
        <v>61</v>
      </c>
      <c r="U1297" s="1">
        <v>0.555555555556</v>
      </c>
      <c r="V1297" s="1">
        <v>99.444444444444002</v>
      </c>
      <c r="W1297" s="8">
        <v>515.555555555556</v>
      </c>
    </row>
    <row r="1298" spans="3:23" x14ac:dyDescent="0.2">
      <c r="C1298" s="70"/>
      <c r="D1298" s="67"/>
      <c r="E1298" s="4" t="s">
        <v>27</v>
      </c>
      <c r="F1298" s="52" t="s">
        <v>624</v>
      </c>
      <c r="G1298" s="7">
        <v>121</v>
      </c>
      <c r="H1298" s="9">
        <v>61.983471074379999</v>
      </c>
      <c r="I1298" s="1">
        <v>75.206611570248</v>
      </c>
      <c r="J1298" s="1">
        <v>65.289256198347005</v>
      </c>
      <c r="K1298" s="1">
        <v>16.528925619835</v>
      </c>
      <c r="L1298" s="1">
        <v>45.454545454544999</v>
      </c>
      <c r="M1298" s="1">
        <v>15.702479338843</v>
      </c>
      <c r="N1298" s="1">
        <v>76.859504132230995</v>
      </c>
      <c r="O1298" s="1">
        <v>23.140495867769001</v>
      </c>
      <c r="P1298" s="1">
        <v>47.933884297520997</v>
      </c>
      <c r="Q1298" s="1">
        <v>36.363636363635997</v>
      </c>
      <c r="R1298" s="1">
        <v>54.545454545455001</v>
      </c>
      <c r="S1298" s="1">
        <v>0.82644628099200002</v>
      </c>
      <c r="T1298" s="1">
        <v>1.6528925619829999</v>
      </c>
      <c r="U1298" s="3" t="s">
        <v>61</v>
      </c>
      <c r="V1298" s="1">
        <v>98.347107438017005</v>
      </c>
      <c r="W1298" s="8">
        <v>521.487603305785</v>
      </c>
    </row>
    <row r="1299" spans="3:23" x14ac:dyDescent="0.2">
      <c r="C1299" s="70"/>
      <c r="D1299" s="67"/>
      <c r="E1299" s="4" t="s">
        <v>28</v>
      </c>
      <c r="F1299" s="52" t="s">
        <v>624</v>
      </c>
      <c r="G1299" s="7">
        <v>135</v>
      </c>
      <c r="H1299" s="9">
        <v>64.444444444444002</v>
      </c>
      <c r="I1299" s="1">
        <v>67.407407407407007</v>
      </c>
      <c r="J1299" s="1">
        <v>68.148148148147996</v>
      </c>
      <c r="K1299" s="1">
        <v>13.333333333333</v>
      </c>
      <c r="L1299" s="1">
        <v>40.740740740741003</v>
      </c>
      <c r="M1299" s="1">
        <v>14.814814814815</v>
      </c>
      <c r="N1299" s="1">
        <v>59.259259259258997</v>
      </c>
      <c r="O1299" s="1">
        <v>17.777777777777999</v>
      </c>
      <c r="P1299" s="1">
        <v>48.888888888888999</v>
      </c>
      <c r="Q1299" s="1">
        <v>28.888888888888999</v>
      </c>
      <c r="R1299" s="1">
        <v>47.407407407407</v>
      </c>
      <c r="S1299" s="1">
        <v>5.1851851851850004</v>
      </c>
      <c r="T1299" s="1">
        <v>4.4444444444439997</v>
      </c>
      <c r="U1299" s="1">
        <v>2.2222222222219998</v>
      </c>
      <c r="V1299" s="1">
        <v>93.333333333333002</v>
      </c>
      <c r="W1299" s="8">
        <v>482.96296296296299</v>
      </c>
    </row>
    <row r="1300" spans="3:23" x14ac:dyDescent="0.2">
      <c r="C1300" s="70"/>
      <c r="D1300" s="67"/>
      <c r="E1300" s="4" t="s">
        <v>29</v>
      </c>
      <c r="F1300" s="52" t="s">
        <v>624</v>
      </c>
      <c r="G1300" s="7">
        <v>610</v>
      </c>
      <c r="H1300" s="9">
        <v>66.229508196721</v>
      </c>
      <c r="I1300" s="1">
        <v>72.622950819671999</v>
      </c>
      <c r="J1300" s="1">
        <v>69.180327868852004</v>
      </c>
      <c r="K1300" s="1">
        <v>13.442622950820001</v>
      </c>
      <c r="L1300" s="1">
        <v>42.622950819671999</v>
      </c>
      <c r="M1300" s="1">
        <v>16.393442622951</v>
      </c>
      <c r="N1300" s="1">
        <v>74.918032786884993</v>
      </c>
      <c r="O1300" s="1">
        <v>17.213114754098001</v>
      </c>
      <c r="P1300" s="1">
        <v>49.344262295081997</v>
      </c>
      <c r="Q1300" s="1">
        <v>40.819672131148003</v>
      </c>
      <c r="R1300" s="1">
        <v>53.770491803279</v>
      </c>
      <c r="S1300" s="1">
        <v>4.5901639344260001</v>
      </c>
      <c r="T1300" s="1">
        <v>1.475409836066</v>
      </c>
      <c r="U1300" s="1">
        <v>0.98360655737699998</v>
      </c>
      <c r="V1300" s="1">
        <v>97.540983606557006</v>
      </c>
      <c r="W1300" s="8">
        <v>523.60655737704894</v>
      </c>
    </row>
    <row r="1301" spans="3:23" x14ac:dyDescent="0.2">
      <c r="C1301" s="70"/>
      <c r="D1301" s="67"/>
      <c r="E1301" s="4" t="s">
        <v>30</v>
      </c>
      <c r="F1301" s="52" t="s">
        <v>624</v>
      </c>
      <c r="G1301" s="7">
        <v>256</v>
      </c>
      <c r="H1301" s="9">
        <v>63.28125</v>
      </c>
      <c r="I1301" s="1">
        <v>71.09375</v>
      </c>
      <c r="J1301" s="1">
        <v>66.796875</v>
      </c>
      <c r="K1301" s="1">
        <v>14.84375</v>
      </c>
      <c r="L1301" s="1">
        <v>42.96875</v>
      </c>
      <c r="M1301" s="1">
        <v>15.234375</v>
      </c>
      <c r="N1301" s="1">
        <v>67.578125</v>
      </c>
      <c r="O1301" s="1">
        <v>20.3125</v>
      </c>
      <c r="P1301" s="1">
        <v>48.4375</v>
      </c>
      <c r="Q1301" s="1">
        <v>32.421875</v>
      </c>
      <c r="R1301" s="1">
        <v>50.78125</v>
      </c>
      <c r="S1301" s="1">
        <v>3.125</v>
      </c>
      <c r="T1301" s="1">
        <v>3.125</v>
      </c>
      <c r="U1301" s="1">
        <v>1.171875</v>
      </c>
      <c r="V1301" s="1">
        <v>95.703125</v>
      </c>
      <c r="W1301" s="8">
        <v>501.171875</v>
      </c>
    </row>
    <row r="1302" spans="3:23" x14ac:dyDescent="0.2">
      <c r="C1302" s="70"/>
      <c r="D1302" s="66" t="s">
        <v>21</v>
      </c>
      <c r="E1302" s="5" t="s">
        <v>24</v>
      </c>
      <c r="F1302" s="51" t="s">
        <v>624</v>
      </c>
      <c r="G1302" s="6">
        <v>149</v>
      </c>
      <c r="H1302" s="13">
        <v>79.194630872483003</v>
      </c>
      <c r="I1302" s="2">
        <v>77.852348993288999</v>
      </c>
      <c r="J1302" s="2">
        <v>81.208053691274998</v>
      </c>
      <c r="K1302" s="2">
        <v>21.476510067113999</v>
      </c>
      <c r="L1302" s="2">
        <v>25.503355704697999</v>
      </c>
      <c r="M1302" s="2">
        <v>14.093959731544</v>
      </c>
      <c r="N1302" s="2">
        <v>84.563758389262006</v>
      </c>
      <c r="O1302" s="2">
        <v>10.067114093960001</v>
      </c>
      <c r="P1302" s="2">
        <v>55.704697986577003</v>
      </c>
      <c r="Q1302" s="2">
        <v>35.570469798658003</v>
      </c>
      <c r="R1302" s="2">
        <v>61.073825503355998</v>
      </c>
      <c r="S1302" s="2">
        <v>9.3959731543620002</v>
      </c>
      <c r="T1302" s="2">
        <v>1.342281879195</v>
      </c>
      <c r="U1302" s="2">
        <v>0.67114093959700005</v>
      </c>
      <c r="V1302" s="2">
        <v>97.986577181208006</v>
      </c>
      <c r="W1302" s="11">
        <v>557.71812080536904</v>
      </c>
    </row>
    <row r="1303" spans="3:23" x14ac:dyDescent="0.2">
      <c r="C1303" s="70"/>
      <c r="D1303" s="67"/>
      <c r="E1303" s="4" t="s">
        <v>25</v>
      </c>
      <c r="F1303" s="52" t="s">
        <v>624</v>
      </c>
      <c r="G1303" s="7">
        <v>155</v>
      </c>
      <c r="H1303" s="9">
        <v>78.064516129032</v>
      </c>
      <c r="I1303" s="1">
        <v>81.290322580644997</v>
      </c>
      <c r="J1303" s="1">
        <v>74.838709677419004</v>
      </c>
      <c r="K1303" s="1">
        <v>15.483870967742</v>
      </c>
      <c r="L1303" s="1">
        <v>35.483870967742</v>
      </c>
      <c r="M1303" s="1">
        <v>9.6774193548389995</v>
      </c>
      <c r="N1303" s="1">
        <v>81.935483870968</v>
      </c>
      <c r="O1303" s="1">
        <v>16.129032258064999</v>
      </c>
      <c r="P1303" s="1">
        <v>56.129032258065003</v>
      </c>
      <c r="Q1303" s="1">
        <v>50.967741935484</v>
      </c>
      <c r="R1303" s="1">
        <v>63.870967741934997</v>
      </c>
      <c r="S1303" s="1">
        <v>6.4516129032259997</v>
      </c>
      <c r="T1303" s="1">
        <v>0.64516129032299996</v>
      </c>
      <c r="U1303" s="1">
        <v>0.64516129032299996</v>
      </c>
      <c r="V1303" s="1">
        <v>98.709677419355003</v>
      </c>
      <c r="W1303" s="8">
        <v>571.61290322580601</v>
      </c>
    </row>
    <row r="1304" spans="3:23" x14ac:dyDescent="0.2">
      <c r="C1304" s="70"/>
      <c r="D1304" s="67"/>
      <c r="E1304" s="4" t="s">
        <v>26</v>
      </c>
      <c r="F1304" s="52" t="s">
        <v>624</v>
      </c>
      <c r="G1304" s="7">
        <v>175</v>
      </c>
      <c r="H1304" s="9">
        <v>68</v>
      </c>
      <c r="I1304" s="1">
        <v>74.857142857143003</v>
      </c>
      <c r="J1304" s="1">
        <v>77.714285714286007</v>
      </c>
      <c r="K1304" s="1">
        <v>14.857142857143</v>
      </c>
      <c r="L1304" s="1">
        <v>33.714285714286</v>
      </c>
      <c r="M1304" s="1">
        <v>8.5714285714289993</v>
      </c>
      <c r="N1304" s="1">
        <v>80.571428571428996</v>
      </c>
      <c r="O1304" s="1">
        <v>26.857142857143</v>
      </c>
      <c r="P1304" s="1">
        <v>53.142857142856997</v>
      </c>
      <c r="Q1304" s="1">
        <v>41.142857142856997</v>
      </c>
      <c r="R1304" s="1">
        <v>60.571428571429003</v>
      </c>
      <c r="S1304" s="1">
        <v>4.5714285714290002</v>
      </c>
      <c r="T1304" s="1">
        <v>2.8571428571430002</v>
      </c>
      <c r="U1304" s="3" t="s">
        <v>61</v>
      </c>
      <c r="V1304" s="1">
        <v>97.142857142856997</v>
      </c>
      <c r="W1304" s="8">
        <v>547.42857142857099</v>
      </c>
    </row>
    <row r="1305" spans="3:23" x14ac:dyDescent="0.2">
      <c r="C1305" s="70"/>
      <c r="D1305" s="67"/>
      <c r="E1305" s="4" t="s">
        <v>27</v>
      </c>
      <c r="F1305" s="52" t="s">
        <v>624</v>
      </c>
      <c r="G1305" s="7">
        <v>133</v>
      </c>
      <c r="H1305" s="9">
        <v>66.165413533834993</v>
      </c>
      <c r="I1305" s="1">
        <v>75.187969924811995</v>
      </c>
      <c r="J1305" s="1">
        <v>71.428571428571004</v>
      </c>
      <c r="K1305" s="1">
        <v>18.045112781955002</v>
      </c>
      <c r="L1305" s="1">
        <v>38.345864661653998</v>
      </c>
      <c r="M1305" s="1">
        <v>9.7744360902260006</v>
      </c>
      <c r="N1305" s="1">
        <v>75.939849624060002</v>
      </c>
      <c r="O1305" s="1">
        <v>23.308270676692</v>
      </c>
      <c r="P1305" s="1">
        <v>52.631578947367998</v>
      </c>
      <c r="Q1305" s="1">
        <v>33.082706766916999</v>
      </c>
      <c r="R1305" s="1">
        <v>63.157894736842003</v>
      </c>
      <c r="S1305" s="1">
        <v>0.75187969924800002</v>
      </c>
      <c r="T1305" s="1">
        <v>1.503759398496</v>
      </c>
      <c r="U1305" s="1">
        <v>0.75187969924800002</v>
      </c>
      <c r="V1305" s="1">
        <v>97.744360902256005</v>
      </c>
      <c r="W1305" s="8">
        <v>530.07518796992497</v>
      </c>
    </row>
    <row r="1306" spans="3:23" x14ac:dyDescent="0.2">
      <c r="C1306" s="70"/>
      <c r="D1306" s="67"/>
      <c r="E1306" s="4" t="s">
        <v>28</v>
      </c>
      <c r="F1306" s="52" t="s">
        <v>624</v>
      </c>
      <c r="G1306" s="7">
        <v>153</v>
      </c>
      <c r="H1306" s="9">
        <v>61.437908496732</v>
      </c>
      <c r="I1306" s="1">
        <v>66.666666666666998</v>
      </c>
      <c r="J1306" s="1">
        <v>73.202614379085006</v>
      </c>
      <c r="K1306" s="1">
        <v>17.647058823529001</v>
      </c>
      <c r="L1306" s="1">
        <v>40.522875816993</v>
      </c>
      <c r="M1306" s="1">
        <v>4.5751633986930003</v>
      </c>
      <c r="N1306" s="1">
        <v>61.437908496732</v>
      </c>
      <c r="O1306" s="1">
        <v>19.607843137254999</v>
      </c>
      <c r="P1306" s="1">
        <v>54.248366013072001</v>
      </c>
      <c r="Q1306" s="1">
        <v>25.490196078431001</v>
      </c>
      <c r="R1306" s="1">
        <v>59.477124183007</v>
      </c>
      <c r="S1306" s="1">
        <v>5.2287581699350003</v>
      </c>
      <c r="T1306" s="1">
        <v>5.2287581699350003</v>
      </c>
      <c r="U1306" s="1">
        <v>0.65359477124200005</v>
      </c>
      <c r="V1306" s="1">
        <v>94.117647058824005</v>
      </c>
      <c r="W1306" s="8">
        <v>495.42483660130699</v>
      </c>
    </row>
    <row r="1307" spans="3:23" x14ac:dyDescent="0.2">
      <c r="C1307" s="70"/>
      <c r="D1307" s="67"/>
      <c r="E1307" s="4" t="s">
        <v>29</v>
      </c>
      <c r="F1307" s="52" t="s">
        <v>624</v>
      </c>
      <c r="G1307" s="7">
        <v>616</v>
      </c>
      <c r="H1307" s="9">
        <v>68.506493506493996</v>
      </c>
      <c r="I1307" s="1">
        <v>74.512987012986997</v>
      </c>
      <c r="J1307" s="1">
        <v>74.512987012986997</v>
      </c>
      <c r="K1307" s="1">
        <v>16.396103896104002</v>
      </c>
      <c r="L1307" s="1">
        <v>36.850649350649</v>
      </c>
      <c r="M1307" s="1">
        <v>8.1168831168830007</v>
      </c>
      <c r="N1307" s="1">
        <v>75.162337662338004</v>
      </c>
      <c r="O1307" s="1">
        <v>21.590909090909001</v>
      </c>
      <c r="P1307" s="1">
        <v>54.058441558441999</v>
      </c>
      <c r="Q1307" s="1">
        <v>37.987012987013003</v>
      </c>
      <c r="R1307" s="1">
        <v>61.688311688311998</v>
      </c>
      <c r="S1307" s="1">
        <v>4.3831168831170002</v>
      </c>
      <c r="T1307" s="1">
        <v>2.5974025974030002</v>
      </c>
      <c r="U1307" s="1">
        <v>0.487012987013</v>
      </c>
      <c r="V1307" s="1">
        <v>96.915584415583993</v>
      </c>
      <c r="W1307" s="8">
        <v>536.85064935064895</v>
      </c>
    </row>
    <row r="1308" spans="3:23" x14ac:dyDescent="0.2">
      <c r="C1308" s="70"/>
      <c r="D1308" s="67"/>
      <c r="E1308" s="4" t="s">
        <v>30</v>
      </c>
      <c r="F1308" s="52" t="s">
        <v>624</v>
      </c>
      <c r="G1308" s="7">
        <v>286</v>
      </c>
      <c r="H1308" s="9">
        <v>63.636363636364003</v>
      </c>
      <c r="I1308" s="1">
        <v>70.629370629370996</v>
      </c>
      <c r="J1308" s="1">
        <v>72.377622377622004</v>
      </c>
      <c r="K1308" s="1">
        <v>17.832167832168</v>
      </c>
      <c r="L1308" s="1">
        <v>39.510489510489997</v>
      </c>
      <c r="M1308" s="1">
        <v>6.9930069930069996</v>
      </c>
      <c r="N1308" s="1">
        <v>68.181818181818002</v>
      </c>
      <c r="O1308" s="1">
        <v>21.328671328671</v>
      </c>
      <c r="P1308" s="1">
        <v>53.496503496503003</v>
      </c>
      <c r="Q1308" s="1">
        <v>29.020979020978999</v>
      </c>
      <c r="R1308" s="1">
        <v>61.188811188811002</v>
      </c>
      <c r="S1308" s="1">
        <v>3.1468531468530001</v>
      </c>
      <c r="T1308" s="1">
        <v>3.4965034965030002</v>
      </c>
      <c r="U1308" s="1">
        <v>0.69930069930100003</v>
      </c>
      <c r="V1308" s="1">
        <v>95.804195804195999</v>
      </c>
      <c r="W1308" s="8">
        <v>511.538461538462</v>
      </c>
    </row>
    <row r="1309" spans="3:23" x14ac:dyDescent="0.2">
      <c r="C1309" s="66" t="s">
        <v>31</v>
      </c>
      <c r="D1309" s="66" t="s">
        <v>23</v>
      </c>
      <c r="E1309" s="5" t="s">
        <v>32</v>
      </c>
      <c r="F1309" s="51" t="s">
        <v>624</v>
      </c>
      <c r="G1309" s="6">
        <v>72</v>
      </c>
      <c r="H1309" s="13">
        <v>68.055555555555998</v>
      </c>
      <c r="I1309" s="2">
        <v>63.888888888888999</v>
      </c>
      <c r="J1309" s="2">
        <v>66.666666666666998</v>
      </c>
      <c r="K1309" s="2">
        <v>8.333333333333</v>
      </c>
      <c r="L1309" s="2">
        <v>33.333333333333002</v>
      </c>
      <c r="M1309" s="2">
        <v>9.7222222222219994</v>
      </c>
      <c r="N1309" s="2">
        <v>68.055555555555998</v>
      </c>
      <c r="O1309" s="2">
        <v>13.888888888888999</v>
      </c>
      <c r="P1309" s="2">
        <v>44.444444444444002</v>
      </c>
      <c r="Q1309" s="2">
        <v>43.055555555555998</v>
      </c>
      <c r="R1309" s="2">
        <v>48.611111111111001</v>
      </c>
      <c r="S1309" s="2">
        <v>4.166666666667</v>
      </c>
      <c r="T1309" s="2">
        <v>4.166666666667</v>
      </c>
      <c r="U1309" s="2">
        <v>2.7777777777780002</v>
      </c>
      <c r="V1309" s="2">
        <v>93.055555555555998</v>
      </c>
      <c r="W1309" s="11">
        <v>479.16666666666703</v>
      </c>
    </row>
    <row r="1310" spans="3:23" ht="26" x14ac:dyDescent="0.2">
      <c r="C1310" s="70"/>
      <c r="D1310" s="67"/>
      <c r="E1310" s="4" t="s">
        <v>33</v>
      </c>
      <c r="F1310" s="52" t="s">
        <v>624</v>
      </c>
      <c r="G1310" s="7">
        <v>1007</v>
      </c>
      <c r="H1310" s="9">
        <v>71.002979145978003</v>
      </c>
      <c r="I1310" s="1">
        <v>76.663356504468993</v>
      </c>
      <c r="J1310" s="1">
        <v>76.663356504468993</v>
      </c>
      <c r="K1310" s="1">
        <v>16.48460774578</v>
      </c>
      <c r="L1310" s="1">
        <v>39.721946375371999</v>
      </c>
      <c r="M1310" s="1">
        <v>12.810327706058001</v>
      </c>
      <c r="N1310" s="1">
        <v>81.231380337637006</v>
      </c>
      <c r="O1310" s="1">
        <v>17.775571002979</v>
      </c>
      <c r="P1310" s="1">
        <v>54.518371400199001</v>
      </c>
      <c r="Q1310" s="1">
        <v>43.694141012910002</v>
      </c>
      <c r="R1310" s="1">
        <v>60.973187686197001</v>
      </c>
      <c r="S1310" s="1">
        <v>5.3624627606750002</v>
      </c>
      <c r="T1310" s="1">
        <v>1.2909632572</v>
      </c>
      <c r="U1310" s="1">
        <v>0.496524329692</v>
      </c>
      <c r="V1310" s="1">
        <v>98.212512413108001</v>
      </c>
      <c r="W1310" s="8">
        <v>558.68917576961303</v>
      </c>
    </row>
    <row r="1311" spans="3:23" ht="39" x14ac:dyDescent="0.2">
      <c r="C1311" s="70"/>
      <c r="D1311" s="67"/>
      <c r="E1311" s="4" t="s">
        <v>34</v>
      </c>
      <c r="F1311" s="52" t="s">
        <v>625</v>
      </c>
      <c r="G1311" s="7">
        <v>15</v>
      </c>
      <c r="H1311" s="9">
        <v>66.666666666666998</v>
      </c>
      <c r="I1311" s="1">
        <v>66.666666666666998</v>
      </c>
      <c r="J1311" s="1">
        <v>86.666666666666998</v>
      </c>
      <c r="K1311" s="1">
        <v>20</v>
      </c>
      <c r="L1311" s="1">
        <v>26.666666666666998</v>
      </c>
      <c r="M1311" s="1">
        <v>6.666666666667</v>
      </c>
      <c r="N1311" s="1">
        <v>66.666666666666998</v>
      </c>
      <c r="O1311" s="1">
        <v>13.333333333333</v>
      </c>
      <c r="P1311" s="1">
        <v>40</v>
      </c>
      <c r="Q1311" s="1">
        <v>33.333333333333002</v>
      </c>
      <c r="R1311" s="1">
        <v>46.666666666666998</v>
      </c>
      <c r="S1311" s="3" t="s">
        <v>61</v>
      </c>
      <c r="T1311" s="1">
        <v>13.333333333333</v>
      </c>
      <c r="U1311" s="3" t="s">
        <v>61</v>
      </c>
      <c r="V1311" s="1">
        <v>86.666666666666998</v>
      </c>
      <c r="W1311" s="8">
        <v>486.66666666666703</v>
      </c>
    </row>
    <row r="1312" spans="3:23" ht="39" x14ac:dyDescent="0.2">
      <c r="C1312" s="70"/>
      <c r="D1312" s="67"/>
      <c r="E1312" s="4" t="s">
        <v>35</v>
      </c>
      <c r="F1312" s="52" t="s">
        <v>624</v>
      </c>
      <c r="G1312" s="7">
        <v>197</v>
      </c>
      <c r="H1312" s="9">
        <v>70.558375634518001</v>
      </c>
      <c r="I1312" s="1">
        <v>69.543147208121994</v>
      </c>
      <c r="J1312" s="1">
        <v>62.944162436547998</v>
      </c>
      <c r="K1312" s="1">
        <v>17.766497461928999</v>
      </c>
      <c r="L1312" s="1">
        <v>30.964467005075999</v>
      </c>
      <c r="M1312" s="1">
        <v>18.274111675126999</v>
      </c>
      <c r="N1312" s="1">
        <v>72.081218274112004</v>
      </c>
      <c r="O1312" s="1">
        <v>17.766497461928999</v>
      </c>
      <c r="P1312" s="1">
        <v>48.730964467005002</v>
      </c>
      <c r="Q1312" s="1">
        <v>39.086294416244002</v>
      </c>
      <c r="R1312" s="1">
        <v>52.791878172589001</v>
      </c>
      <c r="S1312" s="1">
        <v>7.1065989847719999</v>
      </c>
      <c r="T1312" s="1">
        <v>2.0304568527920002</v>
      </c>
      <c r="U1312" s="3" t="s">
        <v>61</v>
      </c>
      <c r="V1312" s="1">
        <v>97.969543147208</v>
      </c>
      <c r="W1312" s="8">
        <v>509.64467005076102</v>
      </c>
    </row>
    <row r="1313" spans="3:23" ht="26" x14ac:dyDescent="0.2">
      <c r="C1313" s="70"/>
      <c r="D1313" s="67"/>
      <c r="E1313" s="4" t="s">
        <v>36</v>
      </c>
      <c r="F1313" s="52" t="s">
        <v>624</v>
      </c>
      <c r="G1313" s="7">
        <v>205</v>
      </c>
      <c r="H1313" s="9">
        <v>60</v>
      </c>
      <c r="I1313" s="1">
        <v>67.317073170732002</v>
      </c>
      <c r="J1313" s="1">
        <v>64.878048780488001</v>
      </c>
      <c r="K1313" s="1">
        <v>11.707317073171</v>
      </c>
      <c r="L1313" s="1">
        <v>36.585365853658999</v>
      </c>
      <c r="M1313" s="1">
        <v>8.2926829268290003</v>
      </c>
      <c r="N1313" s="1">
        <v>60.975609756098002</v>
      </c>
      <c r="O1313" s="1">
        <v>19.512195121950999</v>
      </c>
      <c r="P1313" s="1">
        <v>50.731707317073003</v>
      </c>
      <c r="Q1313" s="1">
        <v>24.390243902439</v>
      </c>
      <c r="R1313" s="1">
        <v>50.731707317073003</v>
      </c>
      <c r="S1313" s="1">
        <v>4.8780487804880002</v>
      </c>
      <c r="T1313" s="1">
        <v>4.3902439024389999</v>
      </c>
      <c r="U1313" s="1">
        <v>0.97560975609800005</v>
      </c>
      <c r="V1313" s="1">
        <v>94.634146341462994</v>
      </c>
      <c r="W1313" s="8">
        <v>465.36585365853699</v>
      </c>
    </row>
    <row r="1314" spans="3:23" x14ac:dyDescent="0.2">
      <c r="C1314" s="70"/>
      <c r="D1314" s="67"/>
      <c r="E1314" s="4" t="s">
        <v>37</v>
      </c>
      <c r="F1314" s="52" t="s">
        <v>625</v>
      </c>
      <c r="G1314" s="7">
        <v>32</v>
      </c>
      <c r="H1314" s="9">
        <v>50</v>
      </c>
      <c r="I1314" s="1">
        <v>56.25</v>
      </c>
      <c r="J1314" s="1">
        <v>56.25</v>
      </c>
      <c r="K1314" s="1">
        <v>18.75</v>
      </c>
      <c r="L1314" s="1">
        <v>43.75</v>
      </c>
      <c r="M1314" s="1">
        <v>18.75</v>
      </c>
      <c r="N1314" s="1">
        <v>53.125</v>
      </c>
      <c r="O1314" s="1">
        <v>12.5</v>
      </c>
      <c r="P1314" s="1">
        <v>46.875</v>
      </c>
      <c r="Q1314" s="1">
        <v>28.125</v>
      </c>
      <c r="R1314" s="1">
        <v>50</v>
      </c>
      <c r="S1314" s="1">
        <v>3.125</v>
      </c>
      <c r="T1314" s="3" t="s">
        <v>61</v>
      </c>
      <c r="U1314" s="1">
        <v>3.125</v>
      </c>
      <c r="V1314" s="1">
        <v>96.875</v>
      </c>
      <c r="W1314" s="8">
        <v>440.625</v>
      </c>
    </row>
    <row r="1315" spans="3:23" x14ac:dyDescent="0.2">
      <c r="C1315" s="70"/>
      <c r="D1315" s="66" t="s">
        <v>20</v>
      </c>
      <c r="E1315" s="5" t="s">
        <v>32</v>
      </c>
      <c r="F1315" s="51" t="s">
        <v>625</v>
      </c>
      <c r="G1315" s="6">
        <v>38</v>
      </c>
      <c r="H1315" s="13">
        <v>60.526315789473998</v>
      </c>
      <c r="I1315" s="2">
        <v>63.157894736842003</v>
      </c>
      <c r="J1315" s="2">
        <v>60.526315789473998</v>
      </c>
      <c r="K1315" s="2">
        <v>5.2631578947369997</v>
      </c>
      <c r="L1315" s="2">
        <v>42.105263157895003</v>
      </c>
      <c r="M1315" s="2">
        <v>15.789473684211</v>
      </c>
      <c r="N1315" s="2">
        <v>57.894736842104997</v>
      </c>
      <c r="O1315" s="2">
        <v>7.8947368421049999</v>
      </c>
      <c r="P1315" s="2">
        <v>39.473684210526002</v>
      </c>
      <c r="Q1315" s="2">
        <v>47.368421052632002</v>
      </c>
      <c r="R1315" s="2">
        <v>39.473684210526002</v>
      </c>
      <c r="S1315" s="2">
        <v>2.6315789473679998</v>
      </c>
      <c r="T1315" s="2">
        <v>7.8947368421049999</v>
      </c>
      <c r="U1315" s="2">
        <v>2.6315789473679998</v>
      </c>
      <c r="V1315" s="2">
        <v>89.473684210526002</v>
      </c>
      <c r="W1315" s="11">
        <v>452.63157894736798</v>
      </c>
    </row>
    <row r="1316" spans="3:23" ht="26" x14ac:dyDescent="0.2">
      <c r="C1316" s="70"/>
      <c r="D1316" s="67"/>
      <c r="E1316" s="4" t="s">
        <v>33</v>
      </c>
      <c r="F1316" s="52" t="s">
        <v>624</v>
      </c>
      <c r="G1316" s="7">
        <v>566</v>
      </c>
      <c r="H1316" s="9">
        <v>68.904593639576007</v>
      </c>
      <c r="I1316" s="1">
        <v>75.088339222615005</v>
      </c>
      <c r="J1316" s="1">
        <v>73.144876325088006</v>
      </c>
      <c r="K1316" s="1">
        <v>14.664310954064</v>
      </c>
      <c r="L1316" s="1">
        <v>43.109540636041999</v>
      </c>
      <c r="M1316" s="1">
        <v>15.017667844523</v>
      </c>
      <c r="N1316" s="1">
        <v>79.151943462898004</v>
      </c>
      <c r="O1316" s="1">
        <v>17.314487632509</v>
      </c>
      <c r="P1316" s="1">
        <v>52.826855123675003</v>
      </c>
      <c r="Q1316" s="1">
        <v>45.406360424028001</v>
      </c>
      <c r="R1316" s="1">
        <v>57.243816254416998</v>
      </c>
      <c r="S1316" s="1">
        <v>5.6537102473500003</v>
      </c>
      <c r="T1316" s="1">
        <v>0.88339222614799995</v>
      </c>
      <c r="U1316" s="1">
        <v>0.53003533568899996</v>
      </c>
      <c r="V1316" s="1">
        <v>98.586572438163003</v>
      </c>
      <c r="W1316" s="8">
        <v>548.93992932862204</v>
      </c>
    </row>
    <row r="1317" spans="3:23" ht="39" x14ac:dyDescent="0.2">
      <c r="C1317" s="70"/>
      <c r="D1317" s="67"/>
      <c r="E1317" s="4" t="s">
        <v>34</v>
      </c>
      <c r="F1317" s="52" t="s">
        <v>625</v>
      </c>
      <c r="G1317" s="7">
        <v>7</v>
      </c>
      <c r="H1317" s="9">
        <v>42.857142857143003</v>
      </c>
      <c r="I1317" s="1">
        <v>28.571428571428999</v>
      </c>
      <c r="J1317" s="1">
        <v>71.428571428571004</v>
      </c>
      <c r="K1317" s="1">
        <v>14.285714285714</v>
      </c>
      <c r="L1317" s="1">
        <v>28.571428571428999</v>
      </c>
      <c r="M1317" s="1">
        <v>14.285714285714</v>
      </c>
      <c r="N1317" s="1">
        <v>57.142857142856997</v>
      </c>
      <c r="O1317" s="1">
        <v>14.285714285714</v>
      </c>
      <c r="P1317" s="1">
        <v>42.857142857143003</v>
      </c>
      <c r="Q1317" s="1">
        <v>14.285714285714</v>
      </c>
      <c r="R1317" s="1">
        <v>42.857142857143003</v>
      </c>
      <c r="S1317" s="3" t="s">
        <v>61</v>
      </c>
      <c r="T1317" s="1">
        <v>28.571428571428999</v>
      </c>
      <c r="U1317" s="3" t="s">
        <v>61</v>
      </c>
      <c r="V1317" s="1">
        <v>71.428571428571004</v>
      </c>
      <c r="W1317" s="8">
        <v>400</v>
      </c>
    </row>
    <row r="1318" spans="3:23" ht="39" x14ac:dyDescent="0.2">
      <c r="C1318" s="70"/>
      <c r="D1318" s="67"/>
      <c r="E1318" s="4" t="s">
        <v>35</v>
      </c>
      <c r="F1318" s="52" t="s">
        <v>624</v>
      </c>
      <c r="G1318" s="7">
        <v>78</v>
      </c>
      <c r="H1318" s="9">
        <v>64.102564102564003</v>
      </c>
      <c r="I1318" s="1">
        <v>60.25641025641</v>
      </c>
      <c r="J1318" s="1">
        <v>53.846153846154003</v>
      </c>
      <c r="K1318" s="1">
        <v>14.102564102563999</v>
      </c>
      <c r="L1318" s="1">
        <v>29.487179487178999</v>
      </c>
      <c r="M1318" s="1">
        <v>25.641025641026001</v>
      </c>
      <c r="N1318" s="1">
        <v>70.512820512820994</v>
      </c>
      <c r="O1318" s="1">
        <v>11.538461538462</v>
      </c>
      <c r="P1318" s="1">
        <v>46.153846153845997</v>
      </c>
      <c r="Q1318" s="1">
        <v>35.897435897435997</v>
      </c>
      <c r="R1318" s="1">
        <v>43.589743589744003</v>
      </c>
      <c r="S1318" s="1">
        <v>5.1282051282049999</v>
      </c>
      <c r="T1318" s="1">
        <v>1.2820512820509999</v>
      </c>
      <c r="U1318" s="3" t="s">
        <v>61</v>
      </c>
      <c r="V1318" s="1">
        <v>98.717948717949</v>
      </c>
      <c r="W1318" s="8">
        <v>461.538461538462</v>
      </c>
    </row>
    <row r="1319" spans="3:23" ht="26" x14ac:dyDescent="0.2">
      <c r="C1319" s="70"/>
      <c r="D1319" s="67"/>
      <c r="E1319" s="4" t="s">
        <v>36</v>
      </c>
      <c r="F1319" s="52" t="s">
        <v>624</v>
      </c>
      <c r="G1319" s="7">
        <v>58</v>
      </c>
      <c r="H1319" s="9">
        <v>65.517241379309993</v>
      </c>
      <c r="I1319" s="1">
        <v>70.689655172414007</v>
      </c>
      <c r="J1319" s="1">
        <v>62.068965517240997</v>
      </c>
      <c r="K1319" s="1">
        <v>10.344827586207</v>
      </c>
      <c r="L1319" s="1">
        <v>37.931034482759003</v>
      </c>
      <c r="M1319" s="1">
        <v>13.793103448276</v>
      </c>
      <c r="N1319" s="1">
        <v>58.620689655172001</v>
      </c>
      <c r="O1319" s="1">
        <v>17.241379310345</v>
      </c>
      <c r="P1319" s="1">
        <v>48.275862068965999</v>
      </c>
      <c r="Q1319" s="1">
        <v>27.586206896552</v>
      </c>
      <c r="R1319" s="1">
        <v>46.551724137930997</v>
      </c>
      <c r="S1319" s="1">
        <v>5.1724137931029999</v>
      </c>
      <c r="T1319" s="1">
        <v>3.4482758620689999</v>
      </c>
      <c r="U1319" s="1">
        <v>1.7241379310339999</v>
      </c>
      <c r="V1319" s="1">
        <v>94.827586206896996</v>
      </c>
      <c r="W1319" s="8">
        <v>468.96551724137902</v>
      </c>
    </row>
    <row r="1320" spans="3:23" x14ac:dyDescent="0.2">
      <c r="C1320" s="70"/>
      <c r="D1320" s="67"/>
      <c r="E1320" s="4" t="s">
        <v>37</v>
      </c>
      <c r="F1320" s="52" t="s">
        <v>625</v>
      </c>
      <c r="G1320" s="7">
        <v>16</v>
      </c>
      <c r="H1320" s="9">
        <v>50</v>
      </c>
      <c r="I1320" s="1">
        <v>43.75</v>
      </c>
      <c r="J1320" s="1">
        <v>50</v>
      </c>
      <c r="K1320" s="1">
        <v>25</v>
      </c>
      <c r="L1320" s="1">
        <v>37.5</v>
      </c>
      <c r="M1320" s="1">
        <v>31.25</v>
      </c>
      <c r="N1320" s="1">
        <v>56.25</v>
      </c>
      <c r="O1320" s="1">
        <v>6.25</v>
      </c>
      <c r="P1320" s="1">
        <v>31.25</v>
      </c>
      <c r="Q1320" s="1">
        <v>31.25</v>
      </c>
      <c r="R1320" s="1">
        <v>37.5</v>
      </c>
      <c r="S1320" s="1">
        <v>6.25</v>
      </c>
      <c r="T1320" s="3" t="s">
        <v>61</v>
      </c>
      <c r="U1320" s="1">
        <v>6.25</v>
      </c>
      <c r="V1320" s="1">
        <v>93.75</v>
      </c>
      <c r="W1320" s="8">
        <v>412.5</v>
      </c>
    </row>
    <row r="1321" spans="3:23" x14ac:dyDescent="0.2">
      <c r="C1321" s="70"/>
      <c r="D1321" s="66" t="s">
        <v>21</v>
      </c>
      <c r="E1321" s="5" t="s">
        <v>32</v>
      </c>
      <c r="F1321" s="51" t="s">
        <v>625</v>
      </c>
      <c r="G1321" s="6">
        <v>34</v>
      </c>
      <c r="H1321" s="13">
        <v>76.470588235294002</v>
      </c>
      <c r="I1321" s="2">
        <v>64.705882352941003</v>
      </c>
      <c r="J1321" s="2">
        <v>73.529411764705998</v>
      </c>
      <c r="K1321" s="2">
        <v>11.764705882353001</v>
      </c>
      <c r="L1321" s="2">
        <v>23.529411764706001</v>
      </c>
      <c r="M1321" s="2">
        <v>2.9411764705880001</v>
      </c>
      <c r="N1321" s="2">
        <v>79.411764705882007</v>
      </c>
      <c r="O1321" s="2">
        <v>20.588235294118</v>
      </c>
      <c r="P1321" s="2">
        <v>50</v>
      </c>
      <c r="Q1321" s="2">
        <v>38.235294117647001</v>
      </c>
      <c r="R1321" s="2">
        <v>58.823529411765001</v>
      </c>
      <c r="S1321" s="2">
        <v>5.8823529411760003</v>
      </c>
      <c r="T1321" s="14" t="s">
        <v>61</v>
      </c>
      <c r="U1321" s="2">
        <v>2.9411764705880001</v>
      </c>
      <c r="V1321" s="2">
        <v>97.058823529411995</v>
      </c>
      <c r="W1321" s="11">
        <v>508.82352941176498</v>
      </c>
    </row>
    <row r="1322" spans="3:23" ht="26" x14ac:dyDescent="0.2">
      <c r="C1322" s="70"/>
      <c r="D1322" s="67"/>
      <c r="E1322" s="4" t="s">
        <v>33</v>
      </c>
      <c r="F1322" s="52" t="s">
        <v>624</v>
      </c>
      <c r="G1322" s="7">
        <v>441</v>
      </c>
      <c r="H1322" s="9">
        <v>73.696145124717006</v>
      </c>
      <c r="I1322" s="1">
        <v>78.684807256235999</v>
      </c>
      <c r="J1322" s="1">
        <v>81.179138321994998</v>
      </c>
      <c r="K1322" s="1">
        <v>18.820861678004999</v>
      </c>
      <c r="L1322" s="1">
        <v>35.374149659864003</v>
      </c>
      <c r="M1322" s="1">
        <v>9.9773242630389998</v>
      </c>
      <c r="N1322" s="1">
        <v>83.900226757370007</v>
      </c>
      <c r="O1322" s="1">
        <v>18.367346938775999</v>
      </c>
      <c r="P1322" s="1">
        <v>56.689342403627997</v>
      </c>
      <c r="Q1322" s="1">
        <v>41.496598639456003</v>
      </c>
      <c r="R1322" s="1">
        <v>65.759637188208998</v>
      </c>
      <c r="S1322" s="1">
        <v>4.9886621315189998</v>
      </c>
      <c r="T1322" s="1">
        <v>1.8140589569159999</v>
      </c>
      <c r="U1322" s="1">
        <v>0.45351473922899999</v>
      </c>
      <c r="V1322" s="1">
        <v>97.732426303854993</v>
      </c>
      <c r="W1322" s="8">
        <v>571.20181405895698</v>
      </c>
    </row>
    <row r="1323" spans="3:23" ht="39" x14ac:dyDescent="0.2">
      <c r="C1323" s="70"/>
      <c r="D1323" s="67"/>
      <c r="E1323" s="4" t="s">
        <v>34</v>
      </c>
      <c r="F1323" s="52" t="s">
        <v>625</v>
      </c>
      <c r="G1323" s="7">
        <v>8</v>
      </c>
      <c r="H1323" s="9">
        <v>87.5</v>
      </c>
      <c r="I1323" s="1">
        <v>100</v>
      </c>
      <c r="J1323" s="1">
        <v>100</v>
      </c>
      <c r="K1323" s="1">
        <v>25</v>
      </c>
      <c r="L1323" s="1">
        <v>25</v>
      </c>
      <c r="M1323" s="3" t="s">
        <v>61</v>
      </c>
      <c r="N1323" s="1">
        <v>75</v>
      </c>
      <c r="O1323" s="1">
        <v>12.5</v>
      </c>
      <c r="P1323" s="1">
        <v>37.5</v>
      </c>
      <c r="Q1323" s="1">
        <v>50</v>
      </c>
      <c r="R1323" s="1">
        <v>50</v>
      </c>
      <c r="S1323" s="3" t="s">
        <v>61</v>
      </c>
      <c r="T1323" s="3" t="s">
        <v>61</v>
      </c>
      <c r="U1323" s="3" t="s">
        <v>61</v>
      </c>
      <c r="V1323" s="1">
        <v>100</v>
      </c>
      <c r="W1323" s="8">
        <v>562.5</v>
      </c>
    </row>
    <row r="1324" spans="3:23" ht="39" x14ac:dyDescent="0.2">
      <c r="C1324" s="70"/>
      <c r="D1324" s="67"/>
      <c r="E1324" s="4" t="s">
        <v>35</v>
      </c>
      <c r="F1324" s="52" t="s">
        <v>624</v>
      </c>
      <c r="G1324" s="7">
        <v>119</v>
      </c>
      <c r="H1324" s="9">
        <v>74.789915966386999</v>
      </c>
      <c r="I1324" s="1">
        <v>75.630252100839996</v>
      </c>
      <c r="J1324" s="1">
        <v>68.907563025209996</v>
      </c>
      <c r="K1324" s="1">
        <v>20.168067226891001</v>
      </c>
      <c r="L1324" s="1">
        <v>31.932773109244</v>
      </c>
      <c r="M1324" s="1">
        <v>13.445378151261</v>
      </c>
      <c r="N1324" s="1">
        <v>73.109243697479002</v>
      </c>
      <c r="O1324" s="1">
        <v>21.848739495798</v>
      </c>
      <c r="P1324" s="1">
        <v>50.420168067227003</v>
      </c>
      <c r="Q1324" s="1">
        <v>41.176470588234999</v>
      </c>
      <c r="R1324" s="1">
        <v>58.823529411765001</v>
      </c>
      <c r="S1324" s="1">
        <v>8.4033613445380002</v>
      </c>
      <c r="T1324" s="1">
        <v>2.5210084033609998</v>
      </c>
      <c r="U1324" s="3" t="s">
        <v>61</v>
      </c>
      <c r="V1324" s="1">
        <v>97.478991596639005</v>
      </c>
      <c r="W1324" s="8">
        <v>541.17647058823502</v>
      </c>
    </row>
    <row r="1325" spans="3:23" ht="26" x14ac:dyDescent="0.2">
      <c r="C1325" s="70"/>
      <c r="D1325" s="67"/>
      <c r="E1325" s="4" t="s">
        <v>36</v>
      </c>
      <c r="F1325" s="52" t="s">
        <v>624</v>
      </c>
      <c r="G1325" s="7">
        <v>147</v>
      </c>
      <c r="H1325" s="9">
        <v>57.823129251700998</v>
      </c>
      <c r="I1325" s="1">
        <v>65.986394557823004</v>
      </c>
      <c r="J1325" s="1">
        <v>65.986394557823004</v>
      </c>
      <c r="K1325" s="1">
        <v>12.244897959184</v>
      </c>
      <c r="L1325" s="1">
        <v>36.054421768707002</v>
      </c>
      <c r="M1325" s="1">
        <v>6.1224489795919999</v>
      </c>
      <c r="N1325" s="1">
        <v>61.904761904761997</v>
      </c>
      <c r="O1325" s="1">
        <v>20.408163265306001</v>
      </c>
      <c r="P1325" s="1">
        <v>51.700680272108997</v>
      </c>
      <c r="Q1325" s="1">
        <v>23.129251700680001</v>
      </c>
      <c r="R1325" s="1">
        <v>52.380952380952003</v>
      </c>
      <c r="S1325" s="1">
        <v>4.7619047619049999</v>
      </c>
      <c r="T1325" s="1">
        <v>4.7619047619049999</v>
      </c>
      <c r="U1325" s="1">
        <v>0.68027210884400002</v>
      </c>
      <c r="V1325" s="1">
        <v>94.557823129252</v>
      </c>
      <c r="W1325" s="8">
        <v>463.94557823129298</v>
      </c>
    </row>
    <row r="1326" spans="3:23" x14ac:dyDescent="0.2">
      <c r="C1326" s="70"/>
      <c r="D1326" s="67"/>
      <c r="E1326" s="4" t="s">
        <v>37</v>
      </c>
      <c r="F1326" s="52" t="s">
        <v>625</v>
      </c>
      <c r="G1326" s="7">
        <v>16</v>
      </c>
      <c r="H1326" s="9">
        <v>50</v>
      </c>
      <c r="I1326" s="1">
        <v>68.75</v>
      </c>
      <c r="J1326" s="1">
        <v>62.5</v>
      </c>
      <c r="K1326" s="1">
        <v>12.5</v>
      </c>
      <c r="L1326" s="1">
        <v>50</v>
      </c>
      <c r="M1326" s="1">
        <v>6.25</v>
      </c>
      <c r="N1326" s="1">
        <v>50</v>
      </c>
      <c r="O1326" s="1">
        <v>18.75</v>
      </c>
      <c r="P1326" s="1">
        <v>62.5</v>
      </c>
      <c r="Q1326" s="1">
        <v>25</v>
      </c>
      <c r="R1326" s="1">
        <v>62.5</v>
      </c>
      <c r="S1326" s="3" t="s">
        <v>61</v>
      </c>
      <c r="T1326" s="3" t="s">
        <v>61</v>
      </c>
      <c r="U1326" s="3" t="s">
        <v>61</v>
      </c>
      <c r="V1326" s="1">
        <v>100</v>
      </c>
      <c r="W1326" s="8">
        <v>468.75</v>
      </c>
    </row>
    <row r="1327" spans="3:23" x14ac:dyDescent="0.2">
      <c r="C1327" s="66" t="s">
        <v>38</v>
      </c>
      <c r="D1327" s="66" t="s">
        <v>23</v>
      </c>
      <c r="E1327" s="5" t="s">
        <v>39</v>
      </c>
      <c r="F1327" s="51" t="s">
        <v>624</v>
      </c>
      <c r="G1327" s="6">
        <v>458</v>
      </c>
      <c r="H1327" s="13">
        <v>66.593886462881997</v>
      </c>
      <c r="I1327" s="2">
        <v>68.558951965066001</v>
      </c>
      <c r="J1327" s="2">
        <v>63.973799126637999</v>
      </c>
      <c r="K1327" s="2">
        <v>13.100436681223</v>
      </c>
      <c r="L1327" s="2">
        <v>33.842794759824997</v>
      </c>
      <c r="M1327" s="2">
        <v>13.318777292576</v>
      </c>
      <c r="N1327" s="2">
        <v>66.812227074236006</v>
      </c>
      <c r="O1327" s="2">
        <v>17.903930131004</v>
      </c>
      <c r="P1327" s="2">
        <v>49.126637554585002</v>
      </c>
      <c r="Q1327" s="2">
        <v>33.187772925764001</v>
      </c>
      <c r="R1327" s="2">
        <v>52.183406113537004</v>
      </c>
      <c r="S1327" s="2">
        <v>4.8034934497819997</v>
      </c>
      <c r="T1327" s="2">
        <v>3.0567685589520002</v>
      </c>
      <c r="U1327" s="2">
        <v>1.091703056769</v>
      </c>
      <c r="V1327" s="2">
        <v>95.851528384279007</v>
      </c>
      <c r="W1327" s="11">
        <v>487.554585152838</v>
      </c>
    </row>
    <row r="1328" spans="3:23" x14ac:dyDescent="0.2">
      <c r="C1328" s="70"/>
      <c r="D1328" s="67"/>
      <c r="E1328" s="4" t="s">
        <v>40</v>
      </c>
      <c r="F1328" s="52" t="s">
        <v>624</v>
      </c>
      <c r="G1328" s="7">
        <v>973</v>
      </c>
      <c r="H1328" s="9">
        <v>70.400822199383001</v>
      </c>
      <c r="I1328" s="1">
        <v>76.978417266186995</v>
      </c>
      <c r="J1328" s="1">
        <v>77.081192189106005</v>
      </c>
      <c r="K1328" s="1">
        <v>16.649537512847001</v>
      </c>
      <c r="L1328" s="1">
        <v>40.287769784173001</v>
      </c>
      <c r="M1328" s="1">
        <v>12.846865364851</v>
      </c>
      <c r="N1328" s="1">
        <v>81.500513874614995</v>
      </c>
      <c r="O1328" s="1">
        <v>18.088386433709999</v>
      </c>
      <c r="P1328" s="1">
        <v>54.162384378212003</v>
      </c>
      <c r="Q1328" s="1">
        <v>43.165467625898998</v>
      </c>
      <c r="R1328" s="1">
        <v>61.562178828366001</v>
      </c>
      <c r="S1328" s="1">
        <v>4.9331963001029999</v>
      </c>
      <c r="T1328" s="1">
        <v>1.130524152107</v>
      </c>
      <c r="U1328" s="1">
        <v>0.51387461459399997</v>
      </c>
      <c r="V1328" s="1">
        <v>98.355601233298998</v>
      </c>
      <c r="W1328" s="8">
        <v>559.30113052415197</v>
      </c>
    </row>
    <row r="1329" spans="3:23" x14ac:dyDescent="0.2">
      <c r="C1329" s="70"/>
      <c r="D1329" s="67"/>
      <c r="E1329" s="4" t="s">
        <v>41</v>
      </c>
      <c r="F1329" s="52" t="s">
        <v>624</v>
      </c>
      <c r="G1329" s="7">
        <v>0</v>
      </c>
      <c r="H1329" s="17" t="s">
        <v>61</v>
      </c>
      <c r="I1329" s="3" t="s">
        <v>61</v>
      </c>
      <c r="J1329" s="3" t="s">
        <v>61</v>
      </c>
      <c r="K1329" s="3" t="s">
        <v>61</v>
      </c>
      <c r="L1329" s="3" t="s">
        <v>61</v>
      </c>
      <c r="M1329" s="3" t="s">
        <v>61</v>
      </c>
      <c r="N1329" s="3" t="s">
        <v>61</v>
      </c>
      <c r="O1329" s="3" t="s">
        <v>61</v>
      </c>
      <c r="P1329" s="3" t="s">
        <v>61</v>
      </c>
      <c r="Q1329" s="3" t="s">
        <v>61</v>
      </c>
      <c r="R1329" s="3" t="s">
        <v>61</v>
      </c>
      <c r="S1329" s="3" t="s">
        <v>61</v>
      </c>
      <c r="T1329" s="3" t="s">
        <v>61</v>
      </c>
      <c r="U1329" s="3" t="s">
        <v>61</v>
      </c>
      <c r="V1329" s="3" t="s">
        <v>61</v>
      </c>
      <c r="W1329" s="18" t="s">
        <v>61</v>
      </c>
    </row>
    <row r="1330" spans="3:23" x14ac:dyDescent="0.2">
      <c r="C1330" s="70"/>
      <c r="D1330" s="67"/>
      <c r="E1330" s="4" t="s">
        <v>42</v>
      </c>
      <c r="F1330" s="52" t="s">
        <v>625</v>
      </c>
      <c r="G1330" s="7">
        <v>34</v>
      </c>
      <c r="H1330" s="9">
        <v>73.529411764705998</v>
      </c>
      <c r="I1330" s="1">
        <v>67.647058823528994</v>
      </c>
      <c r="J1330" s="1">
        <v>76.470588235294002</v>
      </c>
      <c r="K1330" s="1">
        <v>20.588235294118</v>
      </c>
      <c r="L1330" s="1">
        <v>35.294117647058997</v>
      </c>
      <c r="M1330" s="1">
        <v>17.647058823529001</v>
      </c>
      <c r="N1330" s="1">
        <v>70.588235294117993</v>
      </c>
      <c r="O1330" s="1">
        <v>17.647058823529001</v>
      </c>
      <c r="P1330" s="1">
        <v>55.882352941176002</v>
      </c>
      <c r="Q1330" s="1">
        <v>50</v>
      </c>
      <c r="R1330" s="1">
        <v>50</v>
      </c>
      <c r="S1330" s="1">
        <v>11.764705882353001</v>
      </c>
      <c r="T1330" s="1">
        <v>2.9411764705880001</v>
      </c>
      <c r="U1330" s="3" t="s">
        <v>61</v>
      </c>
      <c r="V1330" s="1">
        <v>97.058823529411995</v>
      </c>
      <c r="W1330" s="8">
        <v>550</v>
      </c>
    </row>
    <row r="1331" spans="3:23" x14ac:dyDescent="0.2">
      <c r="C1331" s="70"/>
      <c r="D1331" s="67"/>
      <c r="E1331" s="4" t="s">
        <v>43</v>
      </c>
      <c r="F1331" s="52" t="s">
        <v>625</v>
      </c>
      <c r="G1331" s="7">
        <v>10</v>
      </c>
      <c r="H1331" s="9">
        <v>80</v>
      </c>
      <c r="I1331" s="1">
        <v>40</v>
      </c>
      <c r="J1331" s="1">
        <v>60</v>
      </c>
      <c r="K1331" s="1">
        <v>10</v>
      </c>
      <c r="L1331" s="1">
        <v>10</v>
      </c>
      <c r="M1331" s="3" t="s">
        <v>61</v>
      </c>
      <c r="N1331" s="1">
        <v>80</v>
      </c>
      <c r="O1331" s="1">
        <v>20</v>
      </c>
      <c r="P1331" s="1">
        <v>40</v>
      </c>
      <c r="Q1331" s="1">
        <v>50</v>
      </c>
      <c r="R1331" s="1">
        <v>40</v>
      </c>
      <c r="S1331" s="1">
        <v>10</v>
      </c>
      <c r="T1331" s="1">
        <v>10</v>
      </c>
      <c r="U1331" s="3" t="s">
        <v>61</v>
      </c>
      <c r="V1331" s="1">
        <v>90</v>
      </c>
      <c r="W1331" s="8">
        <v>450</v>
      </c>
    </row>
    <row r="1332" spans="3:23" x14ac:dyDescent="0.2">
      <c r="C1332" s="70"/>
      <c r="D1332" s="67"/>
      <c r="E1332" s="4" t="s">
        <v>44</v>
      </c>
      <c r="F1332" s="52" t="s">
        <v>625</v>
      </c>
      <c r="G1332" s="7">
        <v>31</v>
      </c>
      <c r="H1332" s="9">
        <v>61.290322580644997</v>
      </c>
      <c r="I1332" s="1">
        <v>54.838709677418997</v>
      </c>
      <c r="J1332" s="1">
        <v>61.290322580644997</v>
      </c>
      <c r="K1332" s="1">
        <v>22.580645161290001</v>
      </c>
      <c r="L1332" s="1">
        <v>45.161290322581003</v>
      </c>
      <c r="M1332" s="1">
        <v>9.6774193548389995</v>
      </c>
      <c r="N1332" s="1">
        <v>51.612903225806001</v>
      </c>
      <c r="O1332" s="1">
        <v>3.2258064516129998</v>
      </c>
      <c r="P1332" s="1">
        <v>58.064516129032</v>
      </c>
      <c r="Q1332" s="1">
        <v>32.258064516128997</v>
      </c>
      <c r="R1332" s="1">
        <v>38.709677419355003</v>
      </c>
      <c r="S1332" s="1">
        <v>19.354838709677001</v>
      </c>
      <c r="T1332" s="1">
        <v>6.4516129032259997</v>
      </c>
      <c r="U1332" s="3" t="s">
        <v>61</v>
      </c>
      <c r="V1332" s="1">
        <v>93.548387096773993</v>
      </c>
      <c r="W1332" s="8">
        <v>464.51612903225799</v>
      </c>
    </row>
    <row r="1333" spans="3:23" x14ac:dyDescent="0.2">
      <c r="C1333" s="70"/>
      <c r="D1333" s="67"/>
      <c r="E1333" s="4" t="s">
        <v>37</v>
      </c>
      <c r="F1333" s="52" t="s">
        <v>625</v>
      </c>
      <c r="G1333" s="7">
        <v>22</v>
      </c>
      <c r="H1333" s="9">
        <v>45.454545454544999</v>
      </c>
      <c r="I1333" s="1">
        <v>63.636363636364003</v>
      </c>
      <c r="J1333" s="1">
        <v>63.636363636364003</v>
      </c>
      <c r="K1333" s="1">
        <v>13.636363636364001</v>
      </c>
      <c r="L1333" s="1">
        <v>18.181818181817999</v>
      </c>
      <c r="M1333" s="1">
        <v>4.5454545454549997</v>
      </c>
      <c r="N1333" s="1">
        <v>63.636363636364003</v>
      </c>
      <c r="O1333" s="1">
        <v>13.636363636364001</v>
      </c>
      <c r="P1333" s="1">
        <v>40.909090909090999</v>
      </c>
      <c r="Q1333" s="1">
        <v>36.363636363635997</v>
      </c>
      <c r="R1333" s="1">
        <v>40.909090909090999</v>
      </c>
      <c r="S1333" s="1">
        <v>4.5454545454549997</v>
      </c>
      <c r="T1333" s="1">
        <v>9.0909090909089993</v>
      </c>
      <c r="U1333" s="3" t="s">
        <v>61</v>
      </c>
      <c r="V1333" s="1">
        <v>90.909090909091006</v>
      </c>
      <c r="W1333" s="8">
        <v>418.18181818181802</v>
      </c>
    </row>
    <row r="1334" spans="3:23" x14ac:dyDescent="0.2">
      <c r="C1334" s="70"/>
      <c r="D1334" s="66" t="s">
        <v>20</v>
      </c>
      <c r="E1334" s="5" t="s">
        <v>39</v>
      </c>
      <c r="F1334" s="51" t="s">
        <v>624</v>
      </c>
      <c r="G1334" s="6">
        <v>175</v>
      </c>
      <c r="H1334" s="13">
        <v>65.714285714286007</v>
      </c>
      <c r="I1334" s="2">
        <v>65.142857142856997</v>
      </c>
      <c r="J1334" s="2">
        <v>56.571428571429003</v>
      </c>
      <c r="K1334" s="2">
        <v>10.857142857143</v>
      </c>
      <c r="L1334" s="2">
        <v>35.428571428570997</v>
      </c>
      <c r="M1334" s="2">
        <v>22.285714285714</v>
      </c>
      <c r="N1334" s="2">
        <v>62.857142857143003</v>
      </c>
      <c r="O1334" s="2">
        <v>12.571428571428999</v>
      </c>
      <c r="P1334" s="2">
        <v>48</v>
      </c>
      <c r="Q1334" s="2">
        <v>34.857142857143003</v>
      </c>
      <c r="R1334" s="2">
        <v>45.142857142856997</v>
      </c>
      <c r="S1334" s="2">
        <v>5.1428571428570002</v>
      </c>
      <c r="T1334" s="2">
        <v>4</v>
      </c>
      <c r="U1334" s="2">
        <v>1.714285714286</v>
      </c>
      <c r="V1334" s="2">
        <v>94.285714285713993</v>
      </c>
      <c r="W1334" s="11">
        <v>470.28571428571399</v>
      </c>
    </row>
    <row r="1335" spans="3:23" x14ac:dyDescent="0.2">
      <c r="C1335" s="70"/>
      <c r="D1335" s="67"/>
      <c r="E1335" s="4" t="s">
        <v>40</v>
      </c>
      <c r="F1335" s="52" t="s">
        <v>624</v>
      </c>
      <c r="G1335" s="7">
        <v>538</v>
      </c>
      <c r="H1335" s="9">
        <v>67.472118959108002</v>
      </c>
      <c r="I1335" s="1">
        <v>74.721189591078002</v>
      </c>
      <c r="J1335" s="1">
        <v>73.791821561337997</v>
      </c>
      <c r="K1335" s="1">
        <v>14.498141263940999</v>
      </c>
      <c r="L1335" s="1">
        <v>43.308550185873997</v>
      </c>
      <c r="M1335" s="1">
        <v>14.684014869887999</v>
      </c>
      <c r="N1335" s="1">
        <v>79.553903345725004</v>
      </c>
      <c r="O1335" s="1">
        <v>17.286245353160002</v>
      </c>
      <c r="P1335" s="1">
        <v>52.230483271375</v>
      </c>
      <c r="Q1335" s="1">
        <v>44.795539033456997</v>
      </c>
      <c r="R1335" s="1">
        <v>57.434944237918003</v>
      </c>
      <c r="S1335" s="1">
        <v>5.0185873605950002</v>
      </c>
      <c r="T1335" s="1">
        <v>0.92936802973999999</v>
      </c>
      <c r="U1335" s="1">
        <v>0.55762081784399997</v>
      </c>
      <c r="V1335" s="1">
        <v>98.513011152415999</v>
      </c>
      <c r="W1335" s="8">
        <v>546.28252788104101</v>
      </c>
    </row>
    <row r="1336" spans="3:23" x14ac:dyDescent="0.2">
      <c r="C1336" s="70"/>
      <c r="D1336" s="67"/>
      <c r="E1336" s="4" t="s">
        <v>41</v>
      </c>
      <c r="F1336" s="52" t="s">
        <v>624</v>
      </c>
      <c r="G1336" s="7">
        <v>0</v>
      </c>
      <c r="H1336" s="17" t="s">
        <v>61</v>
      </c>
      <c r="I1336" s="3" t="s">
        <v>61</v>
      </c>
      <c r="J1336" s="3" t="s">
        <v>61</v>
      </c>
      <c r="K1336" s="3" t="s">
        <v>61</v>
      </c>
      <c r="L1336" s="3" t="s">
        <v>61</v>
      </c>
      <c r="M1336" s="3" t="s">
        <v>61</v>
      </c>
      <c r="N1336" s="3" t="s">
        <v>61</v>
      </c>
      <c r="O1336" s="3" t="s">
        <v>61</v>
      </c>
      <c r="P1336" s="3" t="s">
        <v>61</v>
      </c>
      <c r="Q1336" s="3" t="s">
        <v>61</v>
      </c>
      <c r="R1336" s="3" t="s">
        <v>61</v>
      </c>
      <c r="S1336" s="3" t="s">
        <v>61</v>
      </c>
      <c r="T1336" s="3" t="s">
        <v>61</v>
      </c>
      <c r="U1336" s="3" t="s">
        <v>61</v>
      </c>
      <c r="V1336" s="3" t="s">
        <v>61</v>
      </c>
      <c r="W1336" s="18" t="s">
        <v>61</v>
      </c>
    </row>
    <row r="1337" spans="3:23" x14ac:dyDescent="0.2">
      <c r="C1337" s="70"/>
      <c r="D1337" s="67"/>
      <c r="E1337" s="4" t="s">
        <v>42</v>
      </c>
      <c r="F1337" s="52" t="s">
        <v>625</v>
      </c>
      <c r="G1337" s="7">
        <v>20</v>
      </c>
      <c r="H1337" s="9">
        <v>75</v>
      </c>
      <c r="I1337" s="1">
        <v>75</v>
      </c>
      <c r="J1337" s="1">
        <v>75</v>
      </c>
      <c r="K1337" s="1">
        <v>20</v>
      </c>
      <c r="L1337" s="1">
        <v>35</v>
      </c>
      <c r="M1337" s="1">
        <v>20</v>
      </c>
      <c r="N1337" s="1">
        <v>75</v>
      </c>
      <c r="O1337" s="1">
        <v>15</v>
      </c>
      <c r="P1337" s="1">
        <v>45</v>
      </c>
      <c r="Q1337" s="1">
        <v>55</v>
      </c>
      <c r="R1337" s="1">
        <v>45</v>
      </c>
      <c r="S1337" s="1">
        <v>10</v>
      </c>
      <c r="T1337" s="3" t="s">
        <v>61</v>
      </c>
      <c r="U1337" s="3" t="s">
        <v>61</v>
      </c>
      <c r="V1337" s="1">
        <v>100</v>
      </c>
      <c r="W1337" s="8">
        <v>545</v>
      </c>
    </row>
    <row r="1338" spans="3:23" x14ac:dyDescent="0.2">
      <c r="C1338" s="70"/>
      <c r="D1338" s="67"/>
      <c r="E1338" s="4" t="s">
        <v>43</v>
      </c>
      <c r="F1338" s="52" t="s">
        <v>625</v>
      </c>
      <c r="G1338" s="7">
        <v>5</v>
      </c>
      <c r="H1338" s="9">
        <v>100</v>
      </c>
      <c r="I1338" s="1">
        <v>20</v>
      </c>
      <c r="J1338" s="1">
        <v>80</v>
      </c>
      <c r="K1338" s="1">
        <v>20</v>
      </c>
      <c r="L1338" s="1">
        <v>20</v>
      </c>
      <c r="M1338" s="3" t="s">
        <v>61</v>
      </c>
      <c r="N1338" s="1">
        <v>100</v>
      </c>
      <c r="O1338" s="1">
        <v>20</v>
      </c>
      <c r="P1338" s="1">
        <v>20</v>
      </c>
      <c r="Q1338" s="1">
        <v>40</v>
      </c>
      <c r="R1338" s="1">
        <v>40</v>
      </c>
      <c r="S1338" s="3" t="s">
        <v>61</v>
      </c>
      <c r="T1338" s="3" t="s">
        <v>61</v>
      </c>
      <c r="U1338" s="3" t="s">
        <v>61</v>
      </c>
      <c r="V1338" s="1">
        <v>100</v>
      </c>
      <c r="W1338" s="8">
        <v>460</v>
      </c>
    </row>
    <row r="1339" spans="3:23" x14ac:dyDescent="0.2">
      <c r="C1339" s="70"/>
      <c r="D1339" s="67"/>
      <c r="E1339" s="4" t="s">
        <v>44</v>
      </c>
      <c r="F1339" s="52" t="s">
        <v>625</v>
      </c>
      <c r="G1339" s="7">
        <v>14</v>
      </c>
      <c r="H1339" s="9">
        <v>71.428571428571004</v>
      </c>
      <c r="I1339" s="1">
        <v>57.142857142856997</v>
      </c>
      <c r="J1339" s="1">
        <v>57.142857142856997</v>
      </c>
      <c r="K1339" s="1">
        <v>21.428571428571001</v>
      </c>
      <c r="L1339" s="1">
        <v>57.142857142856997</v>
      </c>
      <c r="M1339" s="1">
        <v>14.285714285714</v>
      </c>
      <c r="N1339" s="1">
        <v>57.142857142856997</v>
      </c>
      <c r="O1339" s="1">
        <v>7.1428571428570002</v>
      </c>
      <c r="P1339" s="1">
        <v>57.142857142856997</v>
      </c>
      <c r="Q1339" s="1">
        <v>35.714285714286</v>
      </c>
      <c r="R1339" s="1">
        <v>42.857142857143003</v>
      </c>
      <c r="S1339" s="1">
        <v>14.285714285714</v>
      </c>
      <c r="T1339" s="3" t="s">
        <v>61</v>
      </c>
      <c r="U1339" s="3" t="s">
        <v>61</v>
      </c>
      <c r="V1339" s="1">
        <v>100</v>
      </c>
      <c r="W1339" s="8">
        <v>492.857142857143</v>
      </c>
    </row>
    <row r="1340" spans="3:23" x14ac:dyDescent="0.2">
      <c r="C1340" s="70"/>
      <c r="D1340" s="67"/>
      <c r="E1340" s="4" t="s">
        <v>37</v>
      </c>
      <c r="F1340" s="52" t="s">
        <v>625</v>
      </c>
      <c r="G1340" s="7">
        <v>11</v>
      </c>
      <c r="H1340" s="9">
        <v>36.363636363635997</v>
      </c>
      <c r="I1340" s="1">
        <v>54.545454545455001</v>
      </c>
      <c r="J1340" s="1">
        <v>45.454545454544999</v>
      </c>
      <c r="K1340" s="1">
        <v>18.181818181817999</v>
      </c>
      <c r="L1340" s="1">
        <v>18.181818181817999</v>
      </c>
      <c r="M1340" s="1">
        <v>9.0909090909089993</v>
      </c>
      <c r="N1340" s="1">
        <v>54.545454545455001</v>
      </c>
      <c r="O1340" s="1">
        <v>18.181818181817999</v>
      </c>
      <c r="P1340" s="1">
        <v>27.272727272727</v>
      </c>
      <c r="Q1340" s="1">
        <v>45.454545454544999</v>
      </c>
      <c r="R1340" s="1">
        <v>36.363636363635997</v>
      </c>
      <c r="S1340" s="1">
        <v>9.0909090909089993</v>
      </c>
      <c r="T1340" s="1">
        <v>9.0909090909089993</v>
      </c>
      <c r="U1340" s="3" t="s">
        <v>61</v>
      </c>
      <c r="V1340" s="1">
        <v>90.909090909091006</v>
      </c>
      <c r="W1340" s="8">
        <v>381.81818181818198</v>
      </c>
    </row>
    <row r="1341" spans="3:23" x14ac:dyDescent="0.2">
      <c r="C1341" s="70"/>
      <c r="D1341" s="66" t="s">
        <v>21</v>
      </c>
      <c r="E1341" s="5" t="s">
        <v>39</v>
      </c>
      <c r="F1341" s="51" t="s">
        <v>624</v>
      </c>
      <c r="G1341" s="6">
        <v>283</v>
      </c>
      <c r="H1341" s="13">
        <v>67.137809187279004</v>
      </c>
      <c r="I1341" s="2">
        <v>70.671378091872995</v>
      </c>
      <c r="J1341" s="2">
        <v>68.551236749116995</v>
      </c>
      <c r="K1341" s="2">
        <v>14.487632508834</v>
      </c>
      <c r="L1341" s="2">
        <v>32.862190812721003</v>
      </c>
      <c r="M1341" s="2">
        <v>7.7738515901060001</v>
      </c>
      <c r="N1341" s="2">
        <v>69.257950530035004</v>
      </c>
      <c r="O1341" s="2">
        <v>21.201413427561999</v>
      </c>
      <c r="P1341" s="2">
        <v>49.823321554769997</v>
      </c>
      <c r="Q1341" s="2">
        <v>32.155477031802</v>
      </c>
      <c r="R1341" s="2">
        <v>56.537102473498003</v>
      </c>
      <c r="S1341" s="2">
        <v>4.5936395759720003</v>
      </c>
      <c r="T1341" s="2">
        <v>2.473498233216</v>
      </c>
      <c r="U1341" s="2">
        <v>0.70671378091899995</v>
      </c>
      <c r="V1341" s="2">
        <v>96.819787985866</v>
      </c>
      <c r="W1341" s="11">
        <v>498.23321554770303</v>
      </c>
    </row>
    <row r="1342" spans="3:23" x14ac:dyDescent="0.2">
      <c r="C1342" s="70"/>
      <c r="D1342" s="67"/>
      <c r="E1342" s="4" t="s">
        <v>40</v>
      </c>
      <c r="F1342" s="52" t="s">
        <v>624</v>
      </c>
      <c r="G1342" s="7">
        <v>435</v>
      </c>
      <c r="H1342" s="9">
        <v>74.022988505746994</v>
      </c>
      <c r="I1342" s="1">
        <v>79.770114942529005</v>
      </c>
      <c r="J1342" s="1">
        <v>81.149425287355996</v>
      </c>
      <c r="K1342" s="1">
        <v>19.310344827586</v>
      </c>
      <c r="L1342" s="1">
        <v>36.551724137930997</v>
      </c>
      <c r="M1342" s="1">
        <v>10.574712643678</v>
      </c>
      <c r="N1342" s="1">
        <v>83.908045977011</v>
      </c>
      <c r="O1342" s="1">
        <v>19.080459770114999</v>
      </c>
      <c r="P1342" s="1">
        <v>56.551724137930997</v>
      </c>
      <c r="Q1342" s="1">
        <v>41.149425287356003</v>
      </c>
      <c r="R1342" s="1">
        <v>66.666666666666998</v>
      </c>
      <c r="S1342" s="1">
        <v>4.8275862068970001</v>
      </c>
      <c r="T1342" s="1">
        <v>1.379310344828</v>
      </c>
      <c r="U1342" s="1">
        <v>0.45977011494300002</v>
      </c>
      <c r="V1342" s="1">
        <v>98.160919540229997</v>
      </c>
      <c r="W1342" s="8">
        <v>575.40229885057499</v>
      </c>
    </row>
    <row r="1343" spans="3:23" x14ac:dyDescent="0.2">
      <c r="C1343" s="70"/>
      <c r="D1343" s="67"/>
      <c r="E1343" s="4" t="s">
        <v>41</v>
      </c>
      <c r="F1343" s="52" t="s">
        <v>624</v>
      </c>
      <c r="G1343" s="7">
        <v>0</v>
      </c>
      <c r="H1343" s="17" t="s">
        <v>61</v>
      </c>
      <c r="I1343" s="3" t="s">
        <v>61</v>
      </c>
      <c r="J1343" s="3" t="s">
        <v>61</v>
      </c>
      <c r="K1343" s="3" t="s">
        <v>61</v>
      </c>
      <c r="L1343" s="3" t="s">
        <v>61</v>
      </c>
      <c r="M1343" s="3" t="s">
        <v>61</v>
      </c>
      <c r="N1343" s="3" t="s">
        <v>61</v>
      </c>
      <c r="O1343" s="3" t="s">
        <v>61</v>
      </c>
      <c r="P1343" s="3" t="s">
        <v>61</v>
      </c>
      <c r="Q1343" s="3" t="s">
        <v>61</v>
      </c>
      <c r="R1343" s="3" t="s">
        <v>61</v>
      </c>
      <c r="S1343" s="3" t="s">
        <v>61</v>
      </c>
      <c r="T1343" s="3" t="s">
        <v>61</v>
      </c>
      <c r="U1343" s="3" t="s">
        <v>61</v>
      </c>
      <c r="V1343" s="3" t="s">
        <v>61</v>
      </c>
      <c r="W1343" s="18" t="s">
        <v>61</v>
      </c>
    </row>
    <row r="1344" spans="3:23" x14ac:dyDescent="0.2">
      <c r="C1344" s="70"/>
      <c r="D1344" s="67"/>
      <c r="E1344" s="4" t="s">
        <v>42</v>
      </c>
      <c r="F1344" s="52" t="s">
        <v>625</v>
      </c>
      <c r="G1344" s="7">
        <v>14</v>
      </c>
      <c r="H1344" s="9">
        <v>71.428571428571004</v>
      </c>
      <c r="I1344" s="1">
        <v>57.142857142856997</v>
      </c>
      <c r="J1344" s="1">
        <v>78.571428571428996</v>
      </c>
      <c r="K1344" s="1">
        <v>21.428571428571001</v>
      </c>
      <c r="L1344" s="1">
        <v>35.714285714286</v>
      </c>
      <c r="M1344" s="1">
        <v>14.285714285714</v>
      </c>
      <c r="N1344" s="1">
        <v>64.285714285713993</v>
      </c>
      <c r="O1344" s="1">
        <v>21.428571428571001</v>
      </c>
      <c r="P1344" s="1">
        <v>71.428571428571004</v>
      </c>
      <c r="Q1344" s="1">
        <v>42.857142857143003</v>
      </c>
      <c r="R1344" s="1">
        <v>57.142857142856997</v>
      </c>
      <c r="S1344" s="1">
        <v>14.285714285714</v>
      </c>
      <c r="T1344" s="1">
        <v>7.1428571428570002</v>
      </c>
      <c r="U1344" s="3" t="s">
        <v>61</v>
      </c>
      <c r="V1344" s="1">
        <v>92.857142857143003</v>
      </c>
      <c r="W1344" s="8">
        <v>557.142857142857</v>
      </c>
    </row>
    <row r="1345" spans="3:23" x14ac:dyDescent="0.2">
      <c r="C1345" s="70"/>
      <c r="D1345" s="67"/>
      <c r="E1345" s="4" t="s">
        <v>43</v>
      </c>
      <c r="F1345" s="52" t="s">
        <v>625</v>
      </c>
      <c r="G1345" s="7">
        <v>5</v>
      </c>
      <c r="H1345" s="9">
        <v>60</v>
      </c>
      <c r="I1345" s="1">
        <v>60</v>
      </c>
      <c r="J1345" s="1">
        <v>40</v>
      </c>
      <c r="K1345" s="3" t="s">
        <v>61</v>
      </c>
      <c r="L1345" s="3" t="s">
        <v>61</v>
      </c>
      <c r="M1345" s="3" t="s">
        <v>61</v>
      </c>
      <c r="N1345" s="1">
        <v>60</v>
      </c>
      <c r="O1345" s="1">
        <v>20</v>
      </c>
      <c r="P1345" s="1">
        <v>60</v>
      </c>
      <c r="Q1345" s="1">
        <v>60</v>
      </c>
      <c r="R1345" s="1">
        <v>40</v>
      </c>
      <c r="S1345" s="1">
        <v>20</v>
      </c>
      <c r="T1345" s="1">
        <v>20</v>
      </c>
      <c r="U1345" s="3" t="s">
        <v>61</v>
      </c>
      <c r="V1345" s="1">
        <v>80</v>
      </c>
      <c r="W1345" s="8">
        <v>440</v>
      </c>
    </row>
    <row r="1346" spans="3:23" x14ac:dyDescent="0.2">
      <c r="C1346" s="70"/>
      <c r="D1346" s="67"/>
      <c r="E1346" s="4" t="s">
        <v>44</v>
      </c>
      <c r="F1346" s="52" t="s">
        <v>625</v>
      </c>
      <c r="G1346" s="7">
        <v>17</v>
      </c>
      <c r="H1346" s="9">
        <v>52.941176470587997</v>
      </c>
      <c r="I1346" s="1">
        <v>52.941176470587997</v>
      </c>
      <c r="J1346" s="1">
        <v>64.705882352941003</v>
      </c>
      <c r="K1346" s="1">
        <v>23.529411764706001</v>
      </c>
      <c r="L1346" s="1">
        <v>35.294117647058997</v>
      </c>
      <c r="M1346" s="1">
        <v>5.8823529411760003</v>
      </c>
      <c r="N1346" s="1">
        <v>47.058823529412003</v>
      </c>
      <c r="O1346" s="3" t="s">
        <v>61</v>
      </c>
      <c r="P1346" s="1">
        <v>58.823529411765001</v>
      </c>
      <c r="Q1346" s="1">
        <v>29.411764705882</v>
      </c>
      <c r="R1346" s="1">
        <v>35.294117647058997</v>
      </c>
      <c r="S1346" s="1">
        <v>23.529411764706001</v>
      </c>
      <c r="T1346" s="1">
        <v>11.764705882353001</v>
      </c>
      <c r="U1346" s="3" t="s">
        <v>61</v>
      </c>
      <c r="V1346" s="1">
        <v>88.235294117647001</v>
      </c>
      <c r="W1346" s="8">
        <v>441.17647058823502</v>
      </c>
    </row>
    <row r="1347" spans="3:23" x14ac:dyDescent="0.2">
      <c r="C1347" s="70"/>
      <c r="D1347" s="67"/>
      <c r="E1347" s="4" t="s">
        <v>37</v>
      </c>
      <c r="F1347" s="52" t="s">
        <v>625</v>
      </c>
      <c r="G1347" s="7">
        <v>11</v>
      </c>
      <c r="H1347" s="9">
        <v>54.545454545455001</v>
      </c>
      <c r="I1347" s="1">
        <v>72.727272727273004</v>
      </c>
      <c r="J1347" s="1">
        <v>81.818181818181998</v>
      </c>
      <c r="K1347" s="1">
        <v>9.0909090909089993</v>
      </c>
      <c r="L1347" s="1">
        <v>18.181818181817999</v>
      </c>
      <c r="M1347" s="3" t="s">
        <v>61</v>
      </c>
      <c r="N1347" s="1">
        <v>72.727272727273004</v>
      </c>
      <c r="O1347" s="1">
        <v>9.0909090909089993</v>
      </c>
      <c r="P1347" s="1">
        <v>54.545454545455001</v>
      </c>
      <c r="Q1347" s="1">
        <v>27.272727272727</v>
      </c>
      <c r="R1347" s="1">
        <v>45.454545454544999</v>
      </c>
      <c r="S1347" s="3" t="s">
        <v>61</v>
      </c>
      <c r="T1347" s="1">
        <v>9.0909090909089993</v>
      </c>
      <c r="U1347" s="3" t="s">
        <v>61</v>
      </c>
      <c r="V1347" s="1">
        <v>90.909090909091006</v>
      </c>
      <c r="W1347" s="8">
        <v>454.54545454545502</v>
      </c>
    </row>
    <row r="1348" spans="3:23" x14ac:dyDescent="0.2">
      <c r="C1348" s="66" t="s">
        <v>45</v>
      </c>
      <c r="D1348" s="64" t="s">
        <v>19</v>
      </c>
      <c r="E1348" s="5" t="s">
        <v>46</v>
      </c>
      <c r="F1348" s="51" t="s">
        <v>624</v>
      </c>
      <c r="G1348" s="6">
        <v>770</v>
      </c>
      <c r="H1348" s="13">
        <v>71.688311688311998</v>
      </c>
      <c r="I1348" s="2">
        <v>77.012987012986997</v>
      </c>
      <c r="J1348" s="2">
        <v>78.181818181818002</v>
      </c>
      <c r="K1348" s="2">
        <v>16.233766233766001</v>
      </c>
      <c r="L1348" s="2">
        <v>36.753246753246998</v>
      </c>
      <c r="M1348" s="2">
        <v>13.116883116883001</v>
      </c>
      <c r="N1348" s="2">
        <v>80.389610389609999</v>
      </c>
      <c r="O1348" s="2">
        <v>20.12987012987</v>
      </c>
      <c r="P1348" s="2">
        <v>55.194805194804999</v>
      </c>
      <c r="Q1348" s="2">
        <v>47.012987012986997</v>
      </c>
      <c r="R1348" s="2">
        <v>61.038961038960998</v>
      </c>
      <c r="S1348" s="2">
        <v>5.3246753246749998</v>
      </c>
      <c r="T1348" s="2">
        <v>1.038961038961</v>
      </c>
      <c r="U1348" s="2">
        <v>0.38961038961</v>
      </c>
      <c r="V1348" s="2">
        <v>98.571428571428996</v>
      </c>
      <c r="W1348" s="11">
        <v>563.50649350649405</v>
      </c>
    </row>
    <row r="1349" spans="3:23" ht="26" x14ac:dyDescent="0.2">
      <c r="C1349" s="70"/>
      <c r="D1349" s="65"/>
      <c r="E1349" s="4" t="s">
        <v>47</v>
      </c>
      <c r="F1349" s="52" t="s">
        <v>624</v>
      </c>
      <c r="G1349" s="7">
        <v>335</v>
      </c>
      <c r="H1349" s="9">
        <v>68.955223880597003</v>
      </c>
      <c r="I1349" s="1">
        <v>74.328358208954995</v>
      </c>
      <c r="J1349" s="1">
        <v>73.134328358209004</v>
      </c>
      <c r="K1349" s="1">
        <v>15.522388059701001</v>
      </c>
      <c r="L1349" s="1">
        <v>42.089552238806</v>
      </c>
      <c r="M1349" s="1">
        <v>13.731343283582</v>
      </c>
      <c r="N1349" s="1">
        <v>78.805970149253994</v>
      </c>
      <c r="O1349" s="1">
        <v>15.820895522388</v>
      </c>
      <c r="P1349" s="1">
        <v>50.149253731343002</v>
      </c>
      <c r="Q1349" s="1">
        <v>35.223880597014997</v>
      </c>
      <c r="R1349" s="1">
        <v>56.716417910448001</v>
      </c>
      <c r="S1349" s="1">
        <v>4.7761194029849996</v>
      </c>
      <c r="T1349" s="1">
        <v>1.1940298507460001</v>
      </c>
      <c r="U1349" s="1">
        <v>0.29850746268700001</v>
      </c>
      <c r="V1349" s="1">
        <v>98.507462686566996</v>
      </c>
      <c r="W1349" s="8">
        <v>530.74626865671598</v>
      </c>
    </row>
    <row r="1350" spans="3:23" x14ac:dyDescent="0.2">
      <c r="C1350" s="70"/>
      <c r="D1350" s="65"/>
      <c r="E1350" s="4" t="s">
        <v>48</v>
      </c>
      <c r="F1350" s="52" t="s">
        <v>625</v>
      </c>
      <c r="G1350" s="7">
        <v>34</v>
      </c>
      <c r="H1350" s="9">
        <v>73.529411764705998</v>
      </c>
      <c r="I1350" s="1">
        <v>73.529411764705998</v>
      </c>
      <c r="J1350" s="1">
        <v>70.588235294117993</v>
      </c>
      <c r="K1350" s="1">
        <v>26.470588235293999</v>
      </c>
      <c r="L1350" s="1">
        <v>50</v>
      </c>
      <c r="M1350" s="1">
        <v>11.764705882353001</v>
      </c>
      <c r="N1350" s="1">
        <v>82.352941176471006</v>
      </c>
      <c r="O1350" s="1">
        <v>17.647058823529001</v>
      </c>
      <c r="P1350" s="1">
        <v>58.823529411765001</v>
      </c>
      <c r="Q1350" s="1">
        <v>35.294117647058997</v>
      </c>
      <c r="R1350" s="1">
        <v>67.647058823528994</v>
      </c>
      <c r="S1350" s="1">
        <v>8.8235294117649996</v>
      </c>
      <c r="T1350" s="1">
        <v>5.8823529411760003</v>
      </c>
      <c r="U1350" s="3" t="s">
        <v>61</v>
      </c>
      <c r="V1350" s="1">
        <v>94.117647058824005</v>
      </c>
      <c r="W1350" s="8">
        <v>582.35294117647095</v>
      </c>
    </row>
    <row r="1351" spans="3:23" ht="39" x14ac:dyDescent="0.2">
      <c r="C1351" s="70"/>
      <c r="D1351" s="65"/>
      <c r="E1351" s="4" t="s">
        <v>49</v>
      </c>
      <c r="F1351" s="52" t="s">
        <v>624</v>
      </c>
      <c r="G1351" s="7">
        <v>318</v>
      </c>
      <c r="H1351" s="9">
        <v>64.779874213835996</v>
      </c>
      <c r="I1351" s="1">
        <v>66.352201257862006</v>
      </c>
      <c r="J1351" s="1">
        <v>61.006289308176001</v>
      </c>
      <c r="K1351" s="1">
        <v>13.522012578616</v>
      </c>
      <c r="L1351" s="1">
        <v>35.849056603774002</v>
      </c>
      <c r="M1351" s="1">
        <v>11.949685534591</v>
      </c>
      <c r="N1351" s="1">
        <v>68.867924528301998</v>
      </c>
      <c r="O1351" s="1">
        <v>15.408805031447001</v>
      </c>
      <c r="P1351" s="1">
        <v>48.113207547169999</v>
      </c>
      <c r="Q1351" s="1">
        <v>32.075471698112999</v>
      </c>
      <c r="R1351" s="1">
        <v>52.515723270439999</v>
      </c>
      <c r="S1351" s="1">
        <v>5.660377358491</v>
      </c>
      <c r="T1351" s="1">
        <v>2.5157232704400001</v>
      </c>
      <c r="U1351" s="1">
        <v>1.2578616352200001</v>
      </c>
      <c r="V1351" s="1">
        <v>96.226415094339998</v>
      </c>
      <c r="W1351" s="8">
        <v>479.87421383647802</v>
      </c>
    </row>
    <row r="1352" spans="3:23" x14ac:dyDescent="0.2">
      <c r="C1352" s="70"/>
      <c r="D1352" s="65"/>
      <c r="E1352" s="4" t="s">
        <v>50</v>
      </c>
      <c r="F1352" s="52" t="s">
        <v>625</v>
      </c>
      <c r="G1352" s="7">
        <v>18</v>
      </c>
      <c r="H1352" s="9">
        <v>38.888888888888999</v>
      </c>
      <c r="I1352" s="1">
        <v>50</v>
      </c>
      <c r="J1352" s="1">
        <v>33.333333333333002</v>
      </c>
      <c r="K1352" s="1">
        <v>16.666666666666998</v>
      </c>
      <c r="L1352" s="1">
        <v>33.333333333333002</v>
      </c>
      <c r="M1352" s="1">
        <v>5.5555555555560003</v>
      </c>
      <c r="N1352" s="1">
        <v>5.5555555555560003</v>
      </c>
      <c r="O1352" s="1">
        <v>11.111111111111001</v>
      </c>
      <c r="P1352" s="1">
        <v>38.888888888888999</v>
      </c>
      <c r="Q1352" s="3" t="s">
        <v>61</v>
      </c>
      <c r="R1352" s="1">
        <v>16.666666666666998</v>
      </c>
      <c r="S1352" s="3" t="s">
        <v>61</v>
      </c>
      <c r="T1352" s="1">
        <v>27.777777777777999</v>
      </c>
      <c r="U1352" s="1">
        <v>5.5555555555560003</v>
      </c>
      <c r="V1352" s="1">
        <v>66.666666666666998</v>
      </c>
      <c r="W1352" s="8">
        <v>283.33333333333297</v>
      </c>
    </row>
    <row r="1353" spans="3:23" x14ac:dyDescent="0.2">
      <c r="C1353" s="70"/>
      <c r="D1353" s="65"/>
      <c r="E1353" s="4" t="s">
        <v>44</v>
      </c>
      <c r="F1353" s="52" t="s">
        <v>625</v>
      </c>
      <c r="G1353" s="7">
        <v>25</v>
      </c>
      <c r="H1353" s="9">
        <v>60</v>
      </c>
      <c r="I1353" s="1">
        <v>56</v>
      </c>
      <c r="J1353" s="1">
        <v>76</v>
      </c>
      <c r="K1353" s="1">
        <v>8</v>
      </c>
      <c r="L1353" s="1">
        <v>24</v>
      </c>
      <c r="M1353" s="1">
        <v>12</v>
      </c>
      <c r="N1353" s="1">
        <v>56</v>
      </c>
      <c r="O1353" s="1">
        <v>8</v>
      </c>
      <c r="P1353" s="1">
        <v>56</v>
      </c>
      <c r="Q1353" s="1">
        <v>32</v>
      </c>
      <c r="R1353" s="1">
        <v>44</v>
      </c>
      <c r="S1353" s="1">
        <v>16</v>
      </c>
      <c r="T1353" s="1">
        <v>16</v>
      </c>
      <c r="U1353" s="3" t="s">
        <v>61</v>
      </c>
      <c r="V1353" s="1">
        <v>84</v>
      </c>
      <c r="W1353" s="8">
        <v>464</v>
      </c>
    </row>
    <row r="1354" spans="3:23" x14ac:dyDescent="0.2">
      <c r="C1354" s="70"/>
      <c r="D1354" s="65"/>
      <c r="E1354" s="4" t="s">
        <v>37</v>
      </c>
      <c r="F1354" s="52" t="s">
        <v>625</v>
      </c>
      <c r="G1354" s="7">
        <v>28</v>
      </c>
      <c r="H1354" s="9">
        <v>57.142857142856997</v>
      </c>
      <c r="I1354" s="1">
        <v>71.428571428571004</v>
      </c>
      <c r="J1354" s="1">
        <v>64.285714285713993</v>
      </c>
      <c r="K1354" s="1">
        <v>21.428571428571001</v>
      </c>
      <c r="L1354" s="1">
        <v>39.285714285714</v>
      </c>
      <c r="M1354" s="1">
        <v>10.714285714286</v>
      </c>
      <c r="N1354" s="1">
        <v>57.142857142856997</v>
      </c>
      <c r="O1354" s="1">
        <v>10.714285714286</v>
      </c>
      <c r="P1354" s="1">
        <v>53.571428571429003</v>
      </c>
      <c r="Q1354" s="1">
        <v>35.714285714286</v>
      </c>
      <c r="R1354" s="1">
        <v>57.142857142856997</v>
      </c>
      <c r="S1354" s="3" t="s">
        <v>61</v>
      </c>
      <c r="T1354" s="3" t="s">
        <v>61</v>
      </c>
      <c r="U1354" s="1">
        <v>3.5714285714290002</v>
      </c>
      <c r="V1354" s="1">
        <v>96.428571428571004</v>
      </c>
      <c r="W1354" s="8">
        <v>482.142857142857</v>
      </c>
    </row>
    <row r="1355" spans="3:23" x14ac:dyDescent="0.2">
      <c r="C1355" s="70"/>
      <c r="D1355" s="65"/>
      <c r="E1355" s="4" t="s">
        <v>51</v>
      </c>
      <c r="F1355" s="52" t="s">
        <v>624</v>
      </c>
      <c r="G1355" s="7">
        <v>1105</v>
      </c>
      <c r="H1355" s="9">
        <v>70.859728506786993</v>
      </c>
      <c r="I1355" s="1">
        <v>76.199095022623993</v>
      </c>
      <c r="J1355" s="1">
        <v>76.651583710406996</v>
      </c>
      <c r="K1355" s="1">
        <v>16.018099547511</v>
      </c>
      <c r="L1355" s="1">
        <v>38.371040723981999</v>
      </c>
      <c r="M1355" s="1">
        <v>13.303167420814001</v>
      </c>
      <c r="N1355" s="1">
        <v>79.909502262442999</v>
      </c>
      <c r="O1355" s="1">
        <v>18.823529411765001</v>
      </c>
      <c r="P1355" s="1">
        <v>53.665158371041002</v>
      </c>
      <c r="Q1355" s="1">
        <v>43.438914027149004</v>
      </c>
      <c r="R1355" s="1">
        <v>59.728506787329998</v>
      </c>
      <c r="S1355" s="1">
        <v>5.158371040724</v>
      </c>
      <c r="T1355" s="1">
        <v>1.0859728506790001</v>
      </c>
      <c r="U1355" s="1">
        <v>0.36199095022599997</v>
      </c>
      <c r="V1355" s="1">
        <v>98.552036199094999</v>
      </c>
      <c r="W1355" s="8">
        <v>553.57466063348397</v>
      </c>
    </row>
    <row r="1356" spans="3:23" x14ac:dyDescent="0.2">
      <c r="C1356" s="70"/>
      <c r="D1356" s="65"/>
      <c r="E1356" s="4" t="s">
        <v>52</v>
      </c>
      <c r="F1356" s="52" t="s">
        <v>624</v>
      </c>
      <c r="G1356" s="7">
        <v>352</v>
      </c>
      <c r="H1356" s="9">
        <v>65.625</v>
      </c>
      <c r="I1356" s="1">
        <v>67.045454545455001</v>
      </c>
      <c r="J1356" s="1">
        <v>61.931818181818002</v>
      </c>
      <c r="K1356" s="1">
        <v>14.772727272727</v>
      </c>
      <c r="L1356" s="1">
        <v>37.215909090909001</v>
      </c>
      <c r="M1356" s="1">
        <v>11.931818181818</v>
      </c>
      <c r="N1356" s="1">
        <v>70.170454545455001</v>
      </c>
      <c r="O1356" s="1">
        <v>15.625</v>
      </c>
      <c r="P1356" s="1">
        <v>49.147727272727003</v>
      </c>
      <c r="Q1356" s="1">
        <v>32.386363636364003</v>
      </c>
      <c r="R1356" s="1">
        <v>53.977272727272997</v>
      </c>
      <c r="S1356" s="1">
        <v>5.9659090909090002</v>
      </c>
      <c r="T1356" s="1">
        <v>2.8409090909089998</v>
      </c>
      <c r="U1356" s="1">
        <v>1.136363636364</v>
      </c>
      <c r="V1356" s="1">
        <v>96.022727272726996</v>
      </c>
      <c r="W1356" s="8">
        <v>489.77272727272702</v>
      </c>
    </row>
    <row r="1357" spans="3:23" x14ac:dyDescent="0.2">
      <c r="C1357" s="66" t="s">
        <v>53</v>
      </c>
      <c r="D1357" s="64" t="s">
        <v>19</v>
      </c>
      <c r="E1357" s="5" t="s">
        <v>54</v>
      </c>
      <c r="F1357" s="51" t="s">
        <v>624</v>
      </c>
      <c r="G1357" s="6">
        <v>513</v>
      </c>
      <c r="H1357" s="13">
        <v>69.590643274854003</v>
      </c>
      <c r="I1357" s="2">
        <v>70.565302144249998</v>
      </c>
      <c r="J1357" s="2">
        <v>71.345029239766006</v>
      </c>
      <c r="K1357" s="2">
        <v>15.594541910330999</v>
      </c>
      <c r="L1357" s="2">
        <v>35.672514619883003</v>
      </c>
      <c r="M1357" s="2">
        <v>14.230019493177</v>
      </c>
      <c r="N1357" s="2">
        <v>77.777777777777999</v>
      </c>
      <c r="O1357" s="2">
        <v>15.98440545809</v>
      </c>
      <c r="P1357" s="2">
        <v>52.826510721247999</v>
      </c>
      <c r="Q1357" s="2">
        <v>42.884990253410997</v>
      </c>
      <c r="R1357" s="2">
        <v>55.360623781675997</v>
      </c>
      <c r="S1357" s="2">
        <v>7.0175438596489998</v>
      </c>
      <c r="T1357" s="2">
        <v>1.9493177387909999</v>
      </c>
      <c r="U1357" s="2">
        <v>0.19493177387899999</v>
      </c>
      <c r="V1357" s="2">
        <v>97.855750487329004</v>
      </c>
      <c r="W1357" s="11">
        <v>530.99415204678405</v>
      </c>
    </row>
    <row r="1358" spans="3:23" x14ac:dyDescent="0.2">
      <c r="C1358" s="70"/>
      <c r="D1358" s="65"/>
      <c r="E1358" s="4" t="s">
        <v>55</v>
      </c>
      <c r="F1358" s="52" t="s">
        <v>624</v>
      </c>
      <c r="G1358" s="7">
        <v>639</v>
      </c>
      <c r="H1358" s="9">
        <v>66.666666666666998</v>
      </c>
      <c r="I1358" s="1">
        <v>75.430359937402002</v>
      </c>
      <c r="J1358" s="1">
        <v>74.021909233176999</v>
      </c>
      <c r="K1358" s="1">
        <v>15.179968701095</v>
      </c>
      <c r="L1358" s="1">
        <v>40.219092331768003</v>
      </c>
      <c r="M1358" s="1">
        <v>11.89358372457</v>
      </c>
      <c r="N1358" s="1">
        <v>75.430359937402002</v>
      </c>
      <c r="O1358" s="1">
        <v>17.996870109545998</v>
      </c>
      <c r="P1358" s="1">
        <v>51.486697965570997</v>
      </c>
      <c r="Q1358" s="1">
        <v>35.680751173708998</v>
      </c>
      <c r="R1358" s="1">
        <v>58.528951486697999</v>
      </c>
      <c r="S1358" s="1">
        <v>3.4428794992179999</v>
      </c>
      <c r="T1358" s="1">
        <v>1.8779342723000001</v>
      </c>
      <c r="U1358" s="1">
        <v>0.93896713615000005</v>
      </c>
      <c r="V1358" s="1">
        <v>97.183098591548998</v>
      </c>
      <c r="W1358" s="8">
        <v>528.79499217527405</v>
      </c>
    </row>
    <row r="1359" spans="3:23" x14ac:dyDescent="0.2">
      <c r="C1359" s="70"/>
      <c r="D1359" s="65"/>
      <c r="E1359" s="4" t="s">
        <v>56</v>
      </c>
      <c r="F1359" s="52" t="s">
        <v>624</v>
      </c>
      <c r="G1359" s="7">
        <v>376</v>
      </c>
      <c r="H1359" s="9">
        <v>71.542553191489006</v>
      </c>
      <c r="I1359" s="1">
        <v>73.670212765957004</v>
      </c>
      <c r="J1359" s="1">
        <v>71.542553191489006</v>
      </c>
      <c r="K1359" s="1">
        <v>16.755319148936</v>
      </c>
      <c r="L1359" s="1">
        <v>36.702127659574003</v>
      </c>
      <c r="M1359" s="1">
        <v>12.5</v>
      </c>
      <c r="N1359" s="1">
        <v>74.468085106383</v>
      </c>
      <c r="O1359" s="1">
        <v>19.414893617021001</v>
      </c>
      <c r="P1359" s="1">
        <v>53.723404255318997</v>
      </c>
      <c r="Q1359" s="1">
        <v>43.617021276595999</v>
      </c>
      <c r="R1359" s="1">
        <v>59.042553191488999</v>
      </c>
      <c r="S1359" s="1">
        <v>6.3829787234040003</v>
      </c>
      <c r="T1359" s="1">
        <v>2.393617021277</v>
      </c>
      <c r="U1359" s="1">
        <v>0.79787234042599997</v>
      </c>
      <c r="V1359" s="1">
        <v>96.808510638298003</v>
      </c>
      <c r="W1359" s="8">
        <v>542.55319148936201</v>
      </c>
    </row>
    <row r="1360" spans="3:23" x14ac:dyDescent="0.2">
      <c r="C1360" s="66" t="s">
        <v>57</v>
      </c>
      <c r="D1360" s="64" t="s">
        <v>19</v>
      </c>
      <c r="E1360" s="5" t="s">
        <v>58</v>
      </c>
      <c r="F1360" s="51" t="s">
        <v>624</v>
      </c>
      <c r="G1360" s="6">
        <v>537</v>
      </c>
      <c r="H1360" s="13">
        <v>68.901303538175</v>
      </c>
      <c r="I1360" s="2">
        <v>71.694599627561004</v>
      </c>
      <c r="J1360" s="2">
        <v>71.135940409683002</v>
      </c>
      <c r="K1360" s="2">
        <v>14.897579143389001</v>
      </c>
      <c r="L1360" s="2">
        <v>32.402234636872002</v>
      </c>
      <c r="M1360" s="2">
        <v>12.849162011173</v>
      </c>
      <c r="N1360" s="2">
        <v>76.350093109870002</v>
      </c>
      <c r="O1360" s="2">
        <v>16.945996275605001</v>
      </c>
      <c r="P1360" s="2">
        <v>53.258845437616003</v>
      </c>
      <c r="Q1360" s="2">
        <v>45.065176908752001</v>
      </c>
      <c r="R1360" s="2">
        <v>56.238361266294</v>
      </c>
      <c r="S1360" s="2">
        <v>5.4003724394789998</v>
      </c>
      <c r="T1360" s="2">
        <v>2.6070763500930001</v>
      </c>
      <c r="U1360" s="2">
        <v>0.93109869646200005</v>
      </c>
      <c r="V1360" s="2">
        <v>96.461824953445003</v>
      </c>
      <c r="W1360" s="11">
        <v>528.67783985102403</v>
      </c>
    </row>
    <row r="1361" spans="2:23" x14ac:dyDescent="0.2">
      <c r="C1361" s="67"/>
      <c r="D1361" s="65"/>
      <c r="E1361" s="4" t="s">
        <v>59</v>
      </c>
      <c r="F1361" s="52" t="s">
        <v>624</v>
      </c>
      <c r="G1361" s="7">
        <v>682</v>
      </c>
      <c r="H1361" s="9">
        <v>68.035190615836001</v>
      </c>
      <c r="I1361" s="1">
        <v>73.313782991202004</v>
      </c>
      <c r="J1361" s="1">
        <v>73.020527859238001</v>
      </c>
      <c r="K1361" s="1">
        <v>16.422287390028998</v>
      </c>
      <c r="L1361" s="1">
        <v>43.548387096774</v>
      </c>
      <c r="M1361" s="1">
        <v>12.463343108504001</v>
      </c>
      <c r="N1361" s="1">
        <v>75.073313782990994</v>
      </c>
      <c r="O1361" s="1">
        <v>18.621700879765001</v>
      </c>
      <c r="P1361" s="1">
        <v>51.466275659823999</v>
      </c>
      <c r="Q1361" s="1">
        <v>38.416422287389999</v>
      </c>
      <c r="R1361" s="1">
        <v>58.211143695014997</v>
      </c>
      <c r="S1361" s="1">
        <v>5.2785923753670003</v>
      </c>
      <c r="T1361" s="1">
        <v>1.906158357771</v>
      </c>
      <c r="U1361" s="1">
        <v>0.58651026393000005</v>
      </c>
      <c r="V1361" s="1">
        <v>97.507331378299</v>
      </c>
      <c r="W1361" s="8">
        <v>536.36363636363603</v>
      </c>
    </row>
    <row r="1362" spans="2:23" x14ac:dyDescent="0.2">
      <c r="C1362" s="71"/>
      <c r="D1362" s="68"/>
      <c r="E1362" s="19" t="s">
        <v>60</v>
      </c>
      <c r="F1362" s="53" t="s">
        <v>624</v>
      </c>
      <c r="G1362" s="21">
        <v>309</v>
      </c>
      <c r="H1362" s="36">
        <v>70.550161812298001</v>
      </c>
      <c r="I1362" s="16">
        <v>76.375404530744007</v>
      </c>
      <c r="J1362" s="16">
        <v>73.786407766989996</v>
      </c>
      <c r="K1362" s="16">
        <v>15.533980582524</v>
      </c>
      <c r="L1362" s="16">
        <v>34.62783171521</v>
      </c>
      <c r="M1362" s="16">
        <v>13.592233009709</v>
      </c>
      <c r="N1362" s="16">
        <v>77.346278317151999</v>
      </c>
      <c r="O1362" s="16">
        <v>16.828478964401</v>
      </c>
      <c r="P1362" s="16">
        <v>53.398058252426999</v>
      </c>
      <c r="Q1362" s="16">
        <v>34.951456310680001</v>
      </c>
      <c r="R1362" s="16">
        <v>58.576051779935</v>
      </c>
      <c r="S1362" s="16">
        <v>5.5016181229769998</v>
      </c>
      <c r="T1362" s="16">
        <v>1.2944983818769999</v>
      </c>
      <c r="U1362" s="16">
        <v>0.32362459546900002</v>
      </c>
      <c r="V1362" s="16">
        <v>98.381877022653995</v>
      </c>
      <c r="W1362" s="34">
        <v>532.68608414239498</v>
      </c>
    </row>
    <row r="1363" spans="2:23" x14ac:dyDescent="0.2">
      <c r="C1363" s="44" t="s">
        <v>626</v>
      </c>
    </row>
    <row r="1364" spans="2:23" x14ac:dyDescent="0.2">
      <c r="B1364" s="22" t="str">
        <f xml:space="preserve"> HYPERLINK("#'目次'!B23", "[17]")</f>
        <v>[17]</v>
      </c>
      <c r="C1364" s="58" t="s">
        <v>187</v>
      </c>
      <c r="D1364" s="59"/>
      <c r="E1364" s="59"/>
      <c r="F1364" s="59"/>
      <c r="G1364" s="59"/>
      <c r="H1364" s="59"/>
      <c r="I1364" s="59"/>
      <c r="J1364" s="59"/>
      <c r="K1364" s="59"/>
      <c r="L1364" s="59"/>
      <c r="M1364" s="59"/>
      <c r="N1364" s="59"/>
      <c r="O1364" s="59"/>
      <c r="P1364" s="59"/>
      <c r="Q1364" s="59"/>
      <c r="R1364" s="59"/>
      <c r="S1364" s="59"/>
      <c r="T1364" s="59"/>
      <c r="U1364" s="59"/>
      <c r="V1364" s="59"/>
    </row>
    <row r="1367" spans="2:23" x14ac:dyDescent="0.2">
      <c r="C1367" s="58" t="s">
        <v>13</v>
      </c>
      <c r="D1367" s="59"/>
      <c r="E1367" s="59"/>
      <c r="F1367" s="59"/>
      <c r="G1367" s="59"/>
      <c r="H1367" s="59"/>
      <c r="I1367" s="59"/>
      <c r="J1367" s="59"/>
      <c r="K1367" s="59"/>
      <c r="L1367" s="59"/>
      <c r="M1367" s="59"/>
      <c r="N1367" s="59"/>
      <c r="O1367" s="59"/>
      <c r="P1367" s="59"/>
      <c r="Q1367" s="59"/>
      <c r="R1367" s="59"/>
      <c r="S1367" s="59"/>
      <c r="T1367" s="59"/>
      <c r="U1367" s="59"/>
      <c r="V1367" s="59"/>
    </row>
    <row r="1368" spans="2:23" ht="78" x14ac:dyDescent="0.2">
      <c r="C1368" s="60"/>
      <c r="D1368" s="61"/>
      <c r="E1368" s="61"/>
      <c r="F1368" s="61"/>
      <c r="G1368" s="20" t="s">
        <v>14</v>
      </c>
      <c r="H1368" s="25" t="s">
        <v>188</v>
      </c>
      <c r="I1368" s="10" t="s">
        <v>189</v>
      </c>
      <c r="J1368" s="10" t="s">
        <v>190</v>
      </c>
      <c r="K1368" s="10" t="s">
        <v>191</v>
      </c>
      <c r="L1368" s="10" t="s">
        <v>192</v>
      </c>
      <c r="M1368" s="10" t="s">
        <v>193</v>
      </c>
      <c r="N1368" s="10" t="s">
        <v>144</v>
      </c>
      <c r="O1368" s="10" t="s">
        <v>194</v>
      </c>
      <c r="P1368" s="10" t="s">
        <v>37</v>
      </c>
      <c r="Q1368" s="26" t="s">
        <v>195</v>
      </c>
    </row>
    <row r="1369" spans="2:23" x14ac:dyDescent="0.2">
      <c r="C1369" s="62"/>
      <c r="D1369" s="63"/>
      <c r="E1369" s="63"/>
      <c r="F1369" s="63"/>
      <c r="G1369" s="23"/>
      <c r="H1369" s="31"/>
      <c r="I1369" s="12"/>
      <c r="J1369" s="12"/>
      <c r="K1369" s="12"/>
      <c r="L1369" s="12"/>
      <c r="M1369" s="12"/>
      <c r="N1369" s="12"/>
      <c r="O1369" s="12"/>
      <c r="P1369" s="12"/>
      <c r="Q1369" s="28"/>
    </row>
    <row r="1370" spans="2:23" x14ac:dyDescent="0.2">
      <c r="C1370" s="24"/>
      <c r="D1370" s="30"/>
      <c r="E1370" s="29" t="s">
        <v>14</v>
      </c>
      <c r="F1370" s="50" t="s">
        <v>624</v>
      </c>
      <c r="G1370" s="27">
        <v>1528</v>
      </c>
      <c r="H1370" s="15">
        <v>0.13089005235599999</v>
      </c>
      <c r="I1370" s="15">
        <v>0.13089005235599999</v>
      </c>
      <c r="J1370" s="15">
        <v>0.26178010471199997</v>
      </c>
      <c r="K1370" s="15">
        <v>0.39267015706800001</v>
      </c>
      <c r="L1370" s="15">
        <v>2.2905759162299999</v>
      </c>
      <c r="M1370" s="15">
        <v>4.9738219895290001</v>
      </c>
      <c r="N1370" s="15">
        <v>74.67277486911</v>
      </c>
      <c r="O1370" s="15">
        <v>14.070680628271999</v>
      </c>
      <c r="P1370" s="15">
        <v>3.0759162303659999</v>
      </c>
      <c r="Q1370" s="33">
        <v>82.853403141360999</v>
      </c>
    </row>
    <row r="1371" spans="2:23" x14ac:dyDescent="0.2">
      <c r="C1371" s="69" t="s">
        <v>18</v>
      </c>
      <c r="D1371" s="64" t="s">
        <v>19</v>
      </c>
      <c r="E1371" s="5" t="s">
        <v>20</v>
      </c>
      <c r="F1371" s="51" t="s">
        <v>624</v>
      </c>
      <c r="G1371" s="6">
        <v>763</v>
      </c>
      <c r="H1371" s="13">
        <v>0.26212319790299998</v>
      </c>
      <c r="I1371" s="2">
        <v>0.26212319790299998</v>
      </c>
      <c r="J1371" s="2">
        <v>0.13106159895200001</v>
      </c>
      <c r="K1371" s="2">
        <v>0.26212319790299998</v>
      </c>
      <c r="L1371" s="2">
        <v>3.2765399737880001</v>
      </c>
      <c r="M1371" s="2">
        <v>4.8492791612059998</v>
      </c>
      <c r="N1371" s="2">
        <v>73.263433813893002</v>
      </c>
      <c r="O1371" s="2">
        <v>14.80996068152</v>
      </c>
      <c r="P1371" s="2">
        <v>2.8833551769330001</v>
      </c>
      <c r="Q1371" s="11">
        <v>82.306684141546995</v>
      </c>
    </row>
    <row r="1372" spans="2:23" x14ac:dyDescent="0.2">
      <c r="C1372" s="70"/>
      <c r="D1372" s="65"/>
      <c r="E1372" s="4" t="s">
        <v>21</v>
      </c>
      <c r="F1372" s="52" t="s">
        <v>624</v>
      </c>
      <c r="G1372" s="7">
        <v>765</v>
      </c>
      <c r="H1372" s="17" t="s">
        <v>61</v>
      </c>
      <c r="I1372" s="3" t="s">
        <v>61</v>
      </c>
      <c r="J1372" s="1">
        <v>0.392156862745</v>
      </c>
      <c r="K1372" s="1">
        <v>0.52287581699300001</v>
      </c>
      <c r="L1372" s="1">
        <v>1.3071895424840001</v>
      </c>
      <c r="M1372" s="1">
        <v>5.0980392156859997</v>
      </c>
      <c r="N1372" s="1">
        <v>76.078431372549005</v>
      </c>
      <c r="O1372" s="1">
        <v>13.333333333333</v>
      </c>
      <c r="P1372" s="1">
        <v>3.2679738562090002</v>
      </c>
      <c r="Q1372" s="8">
        <v>83.398692810458002</v>
      </c>
    </row>
    <row r="1373" spans="2:23" x14ac:dyDescent="0.2">
      <c r="C1373" s="66" t="s">
        <v>22</v>
      </c>
      <c r="D1373" s="66" t="s">
        <v>23</v>
      </c>
      <c r="E1373" s="5" t="s">
        <v>24</v>
      </c>
      <c r="F1373" s="51" t="s">
        <v>624</v>
      </c>
      <c r="G1373" s="6">
        <v>302</v>
      </c>
      <c r="H1373" s="35" t="s">
        <v>61</v>
      </c>
      <c r="I1373" s="14" t="s">
        <v>61</v>
      </c>
      <c r="J1373" s="14" t="s">
        <v>61</v>
      </c>
      <c r="K1373" s="2">
        <v>0.331125827815</v>
      </c>
      <c r="L1373" s="2">
        <v>2.3178807947019999</v>
      </c>
      <c r="M1373" s="2">
        <v>2.6490066225170001</v>
      </c>
      <c r="N1373" s="2">
        <v>71.192052980132004</v>
      </c>
      <c r="O1373" s="2">
        <v>21.192052980132001</v>
      </c>
      <c r="P1373" s="2">
        <v>2.3178807947019999</v>
      </c>
      <c r="Q1373" s="11">
        <v>76.490066225166004</v>
      </c>
    </row>
    <row r="1374" spans="2:23" x14ac:dyDescent="0.2">
      <c r="C1374" s="70"/>
      <c r="D1374" s="67"/>
      <c r="E1374" s="4" t="s">
        <v>25</v>
      </c>
      <c r="F1374" s="52" t="s">
        <v>624</v>
      </c>
      <c r="G1374" s="7">
        <v>329</v>
      </c>
      <c r="H1374" s="17" t="s">
        <v>61</v>
      </c>
      <c r="I1374" s="1">
        <v>0.30395136778100001</v>
      </c>
      <c r="J1374" s="1">
        <v>0.30395136778100001</v>
      </c>
      <c r="K1374" s="3" t="s">
        <v>61</v>
      </c>
      <c r="L1374" s="1">
        <v>1.5197568389060001</v>
      </c>
      <c r="M1374" s="1">
        <v>3.0395136778120002</v>
      </c>
      <c r="N1374" s="1">
        <v>75.683890577507995</v>
      </c>
      <c r="O1374" s="1">
        <v>18.237082066869</v>
      </c>
      <c r="P1374" s="1">
        <v>0.91185410334299999</v>
      </c>
      <c r="Q1374" s="8">
        <v>80.851063829786995</v>
      </c>
    </row>
    <row r="1375" spans="2:23" x14ac:dyDescent="0.2">
      <c r="C1375" s="70"/>
      <c r="D1375" s="67"/>
      <c r="E1375" s="4" t="s">
        <v>26</v>
      </c>
      <c r="F1375" s="52" t="s">
        <v>624</v>
      </c>
      <c r="G1375" s="7">
        <v>355</v>
      </c>
      <c r="H1375" s="17" t="s">
        <v>61</v>
      </c>
      <c r="I1375" s="3" t="s">
        <v>61</v>
      </c>
      <c r="J1375" s="1">
        <v>0.28169014084499999</v>
      </c>
      <c r="K1375" s="3" t="s">
        <v>61</v>
      </c>
      <c r="L1375" s="1">
        <v>1.9718309859150001</v>
      </c>
      <c r="M1375" s="1">
        <v>4.507042253521</v>
      </c>
      <c r="N1375" s="1">
        <v>76.338028169013995</v>
      </c>
      <c r="O1375" s="1">
        <v>14.084507042254</v>
      </c>
      <c r="P1375" s="1">
        <v>2.8169014084509998</v>
      </c>
      <c r="Q1375" s="8">
        <v>83.098591549296003</v>
      </c>
    </row>
    <row r="1376" spans="2:23" x14ac:dyDescent="0.2">
      <c r="C1376" s="70"/>
      <c r="D1376" s="67"/>
      <c r="E1376" s="4" t="s">
        <v>27</v>
      </c>
      <c r="F1376" s="52" t="s">
        <v>624</v>
      </c>
      <c r="G1376" s="7">
        <v>254</v>
      </c>
      <c r="H1376" s="17" t="s">
        <v>61</v>
      </c>
      <c r="I1376" s="1">
        <v>0.39370078740199999</v>
      </c>
      <c r="J1376" s="1">
        <v>0.78740157480299999</v>
      </c>
      <c r="K1376" s="1">
        <v>0.78740157480299999</v>
      </c>
      <c r="L1376" s="1">
        <v>1.968503937008</v>
      </c>
      <c r="M1376" s="1">
        <v>7.4803149606300003</v>
      </c>
      <c r="N1376" s="1">
        <v>75.196850393700998</v>
      </c>
      <c r="O1376" s="1">
        <v>8.2677165354329993</v>
      </c>
      <c r="P1376" s="1">
        <v>5.1181102362199997</v>
      </c>
      <c r="Q1376" s="8">
        <v>86.614173228346004</v>
      </c>
    </row>
    <row r="1377" spans="3:17" x14ac:dyDescent="0.2">
      <c r="C1377" s="70"/>
      <c r="D1377" s="67"/>
      <c r="E1377" s="4" t="s">
        <v>28</v>
      </c>
      <c r="F1377" s="52" t="s">
        <v>624</v>
      </c>
      <c r="G1377" s="7">
        <v>288</v>
      </c>
      <c r="H1377" s="9">
        <v>0.694444444444</v>
      </c>
      <c r="I1377" s="3" t="s">
        <v>61</v>
      </c>
      <c r="J1377" s="3" t="s">
        <v>61</v>
      </c>
      <c r="K1377" s="1">
        <v>1.041666666667</v>
      </c>
      <c r="L1377" s="1">
        <v>3.8194444444440001</v>
      </c>
      <c r="M1377" s="1">
        <v>7.9861111111109997</v>
      </c>
      <c r="N1377" s="1">
        <v>74.652777777777999</v>
      </c>
      <c r="O1377" s="1">
        <v>6.9444444444439997</v>
      </c>
      <c r="P1377" s="1">
        <v>4.8611111111109997</v>
      </c>
      <c r="Q1377" s="8">
        <v>88.194444444444002</v>
      </c>
    </row>
    <row r="1378" spans="3:17" x14ac:dyDescent="0.2">
      <c r="C1378" s="70"/>
      <c r="D1378" s="67"/>
      <c r="E1378" s="4" t="s">
        <v>29</v>
      </c>
      <c r="F1378" s="52" t="s">
        <v>624</v>
      </c>
      <c r="G1378" s="7">
        <v>1226</v>
      </c>
      <c r="H1378" s="9">
        <v>0.16313213703099999</v>
      </c>
      <c r="I1378" s="1">
        <v>0.16313213703099999</v>
      </c>
      <c r="J1378" s="1">
        <v>0.32626427406199998</v>
      </c>
      <c r="K1378" s="1">
        <v>0.40783034257700002</v>
      </c>
      <c r="L1378" s="1">
        <v>2.283849918434</v>
      </c>
      <c r="M1378" s="1">
        <v>5.5464926590539996</v>
      </c>
      <c r="N1378" s="1">
        <v>75.530179445350996</v>
      </c>
      <c r="O1378" s="1">
        <v>12.31647634584</v>
      </c>
      <c r="P1378" s="1">
        <v>3.26264274062</v>
      </c>
      <c r="Q1378" s="8">
        <v>84.420880913540003</v>
      </c>
    </row>
    <row r="1379" spans="3:17" x14ac:dyDescent="0.2">
      <c r="C1379" s="70"/>
      <c r="D1379" s="67"/>
      <c r="E1379" s="4" t="s">
        <v>30</v>
      </c>
      <c r="F1379" s="52" t="s">
        <v>624</v>
      </c>
      <c r="G1379" s="7">
        <v>542</v>
      </c>
      <c r="H1379" s="9">
        <v>0.36900369003700001</v>
      </c>
      <c r="I1379" s="1">
        <v>0.18450184501799999</v>
      </c>
      <c r="J1379" s="1">
        <v>0.36900369003700001</v>
      </c>
      <c r="K1379" s="1">
        <v>0.92250922509199995</v>
      </c>
      <c r="L1379" s="1">
        <v>2.952029520295</v>
      </c>
      <c r="M1379" s="1">
        <v>7.749077490775</v>
      </c>
      <c r="N1379" s="1">
        <v>74.907749077491005</v>
      </c>
      <c r="O1379" s="1">
        <v>7.5645756457560003</v>
      </c>
      <c r="P1379" s="1">
        <v>4.981549815498</v>
      </c>
      <c r="Q1379" s="8">
        <v>87.453874538744998</v>
      </c>
    </row>
    <row r="1380" spans="3:17" x14ac:dyDescent="0.2">
      <c r="C1380" s="70"/>
      <c r="D1380" s="66" t="s">
        <v>20</v>
      </c>
      <c r="E1380" s="5" t="s">
        <v>24</v>
      </c>
      <c r="F1380" s="51" t="s">
        <v>624</v>
      </c>
      <c r="G1380" s="6">
        <v>153</v>
      </c>
      <c r="H1380" s="35" t="s">
        <v>61</v>
      </c>
      <c r="I1380" s="14" t="s">
        <v>61</v>
      </c>
      <c r="J1380" s="14" t="s">
        <v>61</v>
      </c>
      <c r="K1380" s="14" t="s">
        <v>61</v>
      </c>
      <c r="L1380" s="2">
        <v>2.6143790849670001</v>
      </c>
      <c r="M1380" s="2">
        <v>3.2679738562090002</v>
      </c>
      <c r="N1380" s="2">
        <v>68.627450980391998</v>
      </c>
      <c r="O1380" s="2">
        <v>22.875816993463999</v>
      </c>
      <c r="P1380" s="2">
        <v>2.6143790849670001</v>
      </c>
      <c r="Q1380" s="11">
        <v>74.509803921569002</v>
      </c>
    </row>
    <row r="1381" spans="3:17" x14ac:dyDescent="0.2">
      <c r="C1381" s="70"/>
      <c r="D1381" s="67"/>
      <c r="E1381" s="4" t="s">
        <v>25</v>
      </c>
      <c r="F1381" s="52" t="s">
        <v>624</v>
      </c>
      <c r="G1381" s="7">
        <v>174</v>
      </c>
      <c r="H1381" s="17" t="s">
        <v>61</v>
      </c>
      <c r="I1381" s="1">
        <v>0.57471264367800001</v>
      </c>
      <c r="J1381" s="3" t="s">
        <v>61</v>
      </c>
      <c r="K1381" s="3" t="s">
        <v>61</v>
      </c>
      <c r="L1381" s="1">
        <v>2.8735632183909998</v>
      </c>
      <c r="M1381" s="1">
        <v>2.8735632183909998</v>
      </c>
      <c r="N1381" s="1">
        <v>68.965517241379004</v>
      </c>
      <c r="O1381" s="1">
        <v>23.563218390805002</v>
      </c>
      <c r="P1381" s="1">
        <v>1.149425287356</v>
      </c>
      <c r="Q1381" s="8">
        <v>75.287356321838999</v>
      </c>
    </row>
    <row r="1382" spans="3:17" x14ac:dyDescent="0.2">
      <c r="C1382" s="70"/>
      <c r="D1382" s="67"/>
      <c r="E1382" s="4" t="s">
        <v>26</v>
      </c>
      <c r="F1382" s="52" t="s">
        <v>624</v>
      </c>
      <c r="G1382" s="7">
        <v>180</v>
      </c>
      <c r="H1382" s="17" t="s">
        <v>61</v>
      </c>
      <c r="I1382" s="3" t="s">
        <v>61</v>
      </c>
      <c r="J1382" s="3" t="s">
        <v>61</v>
      </c>
      <c r="K1382" s="3" t="s">
        <v>61</v>
      </c>
      <c r="L1382" s="1">
        <v>3.333333333333</v>
      </c>
      <c r="M1382" s="1">
        <v>5</v>
      </c>
      <c r="N1382" s="1">
        <v>79.444444444444002</v>
      </c>
      <c r="O1382" s="1">
        <v>10</v>
      </c>
      <c r="P1382" s="1">
        <v>2.2222222222219998</v>
      </c>
      <c r="Q1382" s="8">
        <v>87.777777777777999</v>
      </c>
    </row>
    <row r="1383" spans="3:17" x14ac:dyDescent="0.2">
      <c r="C1383" s="70"/>
      <c r="D1383" s="67"/>
      <c r="E1383" s="4" t="s">
        <v>27</v>
      </c>
      <c r="F1383" s="52" t="s">
        <v>624</v>
      </c>
      <c r="G1383" s="7">
        <v>121</v>
      </c>
      <c r="H1383" s="17" t="s">
        <v>61</v>
      </c>
      <c r="I1383" s="1">
        <v>0.82644628099200002</v>
      </c>
      <c r="J1383" s="1">
        <v>0.82644628099200002</v>
      </c>
      <c r="K1383" s="1">
        <v>0.82644628099200002</v>
      </c>
      <c r="L1383" s="1">
        <v>3.305785123967</v>
      </c>
      <c r="M1383" s="1">
        <v>7.4380165289260001</v>
      </c>
      <c r="N1383" s="1">
        <v>74.380165289255999</v>
      </c>
      <c r="O1383" s="1">
        <v>6.6115702479339999</v>
      </c>
      <c r="P1383" s="1">
        <v>5.7851239669419998</v>
      </c>
      <c r="Q1383" s="8">
        <v>87.603305785123993</v>
      </c>
    </row>
    <row r="1384" spans="3:17" x14ac:dyDescent="0.2">
      <c r="C1384" s="70"/>
      <c r="D1384" s="67"/>
      <c r="E1384" s="4" t="s">
        <v>28</v>
      </c>
      <c r="F1384" s="52" t="s">
        <v>624</v>
      </c>
      <c r="G1384" s="7">
        <v>135</v>
      </c>
      <c r="H1384" s="9">
        <v>1.481481481481</v>
      </c>
      <c r="I1384" s="3" t="s">
        <v>61</v>
      </c>
      <c r="J1384" s="3" t="s">
        <v>61</v>
      </c>
      <c r="K1384" s="1">
        <v>0.74074074074100005</v>
      </c>
      <c r="L1384" s="1">
        <v>4.4444444444439997</v>
      </c>
      <c r="M1384" s="1">
        <v>6.666666666667</v>
      </c>
      <c r="N1384" s="1">
        <v>74.814814814814994</v>
      </c>
      <c r="O1384" s="1">
        <v>8.1481481481479996</v>
      </c>
      <c r="P1384" s="1">
        <v>3.7037037037039999</v>
      </c>
      <c r="Q1384" s="8">
        <v>88.148148148147996</v>
      </c>
    </row>
    <row r="1385" spans="3:17" x14ac:dyDescent="0.2">
      <c r="C1385" s="70"/>
      <c r="D1385" s="67"/>
      <c r="E1385" s="4" t="s">
        <v>29</v>
      </c>
      <c r="F1385" s="52" t="s">
        <v>624</v>
      </c>
      <c r="G1385" s="7">
        <v>610</v>
      </c>
      <c r="H1385" s="9">
        <v>0.32786885245899999</v>
      </c>
      <c r="I1385" s="1">
        <v>0.32786885245899999</v>
      </c>
      <c r="J1385" s="1">
        <v>0.16393442623000001</v>
      </c>
      <c r="K1385" s="1">
        <v>0.32786885245899999</v>
      </c>
      <c r="L1385" s="1">
        <v>3.4426229508200001</v>
      </c>
      <c r="M1385" s="1">
        <v>5.2459016393439999</v>
      </c>
      <c r="N1385" s="1">
        <v>74.426229508196997</v>
      </c>
      <c r="O1385" s="1">
        <v>12.786885245902001</v>
      </c>
      <c r="P1385" s="1">
        <v>2.9508196721309998</v>
      </c>
      <c r="Q1385" s="8">
        <v>84.262295081966997</v>
      </c>
    </row>
    <row r="1386" spans="3:17" x14ac:dyDescent="0.2">
      <c r="C1386" s="70"/>
      <c r="D1386" s="67"/>
      <c r="E1386" s="4" t="s">
        <v>30</v>
      </c>
      <c r="F1386" s="52" t="s">
        <v>624</v>
      </c>
      <c r="G1386" s="7">
        <v>256</v>
      </c>
      <c r="H1386" s="9">
        <v>0.78125</v>
      </c>
      <c r="I1386" s="1">
        <v>0.390625</v>
      </c>
      <c r="J1386" s="1">
        <v>0.390625</v>
      </c>
      <c r="K1386" s="1">
        <v>0.78125</v>
      </c>
      <c r="L1386" s="1">
        <v>3.90625</v>
      </c>
      <c r="M1386" s="1">
        <v>7.03125</v>
      </c>
      <c r="N1386" s="1">
        <v>74.609375</v>
      </c>
      <c r="O1386" s="1">
        <v>7.421875</v>
      </c>
      <c r="P1386" s="1">
        <v>4.6875</v>
      </c>
      <c r="Q1386" s="8">
        <v>87.890625</v>
      </c>
    </row>
    <row r="1387" spans="3:17" x14ac:dyDescent="0.2">
      <c r="C1387" s="70"/>
      <c r="D1387" s="66" t="s">
        <v>21</v>
      </c>
      <c r="E1387" s="5" t="s">
        <v>24</v>
      </c>
      <c r="F1387" s="51" t="s">
        <v>624</v>
      </c>
      <c r="G1387" s="6">
        <v>149</v>
      </c>
      <c r="H1387" s="35" t="s">
        <v>61</v>
      </c>
      <c r="I1387" s="14" t="s">
        <v>61</v>
      </c>
      <c r="J1387" s="14" t="s">
        <v>61</v>
      </c>
      <c r="K1387" s="2">
        <v>0.67114093959700005</v>
      </c>
      <c r="L1387" s="2">
        <v>2.0134228187919998</v>
      </c>
      <c r="M1387" s="2">
        <v>2.0134228187919998</v>
      </c>
      <c r="N1387" s="2">
        <v>73.825503355704996</v>
      </c>
      <c r="O1387" s="2">
        <v>19.463087248322001</v>
      </c>
      <c r="P1387" s="2">
        <v>2.0134228187919998</v>
      </c>
      <c r="Q1387" s="11">
        <v>78.523489932885994</v>
      </c>
    </row>
    <row r="1388" spans="3:17" x14ac:dyDescent="0.2">
      <c r="C1388" s="70"/>
      <c r="D1388" s="67"/>
      <c r="E1388" s="4" t="s">
        <v>25</v>
      </c>
      <c r="F1388" s="52" t="s">
        <v>624</v>
      </c>
      <c r="G1388" s="7">
        <v>155</v>
      </c>
      <c r="H1388" s="17" t="s">
        <v>61</v>
      </c>
      <c r="I1388" s="3" t="s">
        <v>61</v>
      </c>
      <c r="J1388" s="1">
        <v>0.64516129032299996</v>
      </c>
      <c r="K1388" s="3" t="s">
        <v>61</v>
      </c>
      <c r="L1388" s="3" t="s">
        <v>61</v>
      </c>
      <c r="M1388" s="1">
        <v>3.2258064516129998</v>
      </c>
      <c r="N1388" s="1">
        <v>83.225806451612996</v>
      </c>
      <c r="O1388" s="1">
        <v>12.258064516129</v>
      </c>
      <c r="P1388" s="1">
        <v>0.64516129032299996</v>
      </c>
      <c r="Q1388" s="8">
        <v>87.096774193548001</v>
      </c>
    </row>
    <row r="1389" spans="3:17" x14ac:dyDescent="0.2">
      <c r="C1389" s="70"/>
      <c r="D1389" s="67"/>
      <c r="E1389" s="4" t="s">
        <v>26</v>
      </c>
      <c r="F1389" s="52" t="s">
        <v>624</v>
      </c>
      <c r="G1389" s="7">
        <v>175</v>
      </c>
      <c r="H1389" s="17" t="s">
        <v>61</v>
      </c>
      <c r="I1389" s="3" t="s">
        <v>61</v>
      </c>
      <c r="J1389" s="1">
        <v>0.57142857142900005</v>
      </c>
      <c r="K1389" s="3" t="s">
        <v>61</v>
      </c>
      <c r="L1389" s="1">
        <v>0.57142857142900005</v>
      </c>
      <c r="M1389" s="1">
        <v>4</v>
      </c>
      <c r="N1389" s="1">
        <v>73.142857142856997</v>
      </c>
      <c r="O1389" s="1">
        <v>18.285714285714</v>
      </c>
      <c r="P1389" s="1">
        <v>3.4285714285709998</v>
      </c>
      <c r="Q1389" s="8">
        <v>78.285714285713993</v>
      </c>
    </row>
    <row r="1390" spans="3:17" x14ac:dyDescent="0.2">
      <c r="C1390" s="70"/>
      <c r="D1390" s="67"/>
      <c r="E1390" s="4" t="s">
        <v>27</v>
      </c>
      <c r="F1390" s="52" t="s">
        <v>624</v>
      </c>
      <c r="G1390" s="7">
        <v>133</v>
      </c>
      <c r="H1390" s="17" t="s">
        <v>61</v>
      </c>
      <c r="I1390" s="3" t="s">
        <v>61</v>
      </c>
      <c r="J1390" s="1">
        <v>0.75187969924800002</v>
      </c>
      <c r="K1390" s="1">
        <v>0.75187969924800002</v>
      </c>
      <c r="L1390" s="1">
        <v>0.75187969924800002</v>
      </c>
      <c r="M1390" s="1">
        <v>7.5187969924809996</v>
      </c>
      <c r="N1390" s="1">
        <v>75.939849624060002</v>
      </c>
      <c r="O1390" s="1">
        <v>9.7744360902260006</v>
      </c>
      <c r="P1390" s="1">
        <v>4.511278195489</v>
      </c>
      <c r="Q1390" s="8">
        <v>85.714285714286007</v>
      </c>
    </row>
    <row r="1391" spans="3:17" x14ac:dyDescent="0.2">
      <c r="C1391" s="70"/>
      <c r="D1391" s="67"/>
      <c r="E1391" s="4" t="s">
        <v>28</v>
      </c>
      <c r="F1391" s="52" t="s">
        <v>624</v>
      </c>
      <c r="G1391" s="7">
        <v>153</v>
      </c>
      <c r="H1391" s="17" t="s">
        <v>61</v>
      </c>
      <c r="I1391" s="3" t="s">
        <v>61</v>
      </c>
      <c r="J1391" s="3" t="s">
        <v>61</v>
      </c>
      <c r="K1391" s="1">
        <v>1.3071895424840001</v>
      </c>
      <c r="L1391" s="1">
        <v>3.2679738562090002</v>
      </c>
      <c r="M1391" s="1">
        <v>9.1503267973860005</v>
      </c>
      <c r="N1391" s="1">
        <v>74.509803921569002</v>
      </c>
      <c r="O1391" s="1">
        <v>5.8823529411760003</v>
      </c>
      <c r="P1391" s="1">
        <v>5.8823529411760003</v>
      </c>
      <c r="Q1391" s="8">
        <v>88.235294117647001</v>
      </c>
    </row>
    <row r="1392" spans="3:17" x14ac:dyDescent="0.2">
      <c r="C1392" s="70"/>
      <c r="D1392" s="67"/>
      <c r="E1392" s="4" t="s">
        <v>29</v>
      </c>
      <c r="F1392" s="52" t="s">
        <v>624</v>
      </c>
      <c r="G1392" s="7">
        <v>616</v>
      </c>
      <c r="H1392" s="17" t="s">
        <v>61</v>
      </c>
      <c r="I1392" s="3" t="s">
        <v>61</v>
      </c>
      <c r="J1392" s="1">
        <v>0.487012987013</v>
      </c>
      <c r="K1392" s="1">
        <v>0.487012987013</v>
      </c>
      <c r="L1392" s="1">
        <v>1.136363636364</v>
      </c>
      <c r="M1392" s="1">
        <v>5.844155844156</v>
      </c>
      <c r="N1392" s="1">
        <v>76.623376623376998</v>
      </c>
      <c r="O1392" s="1">
        <v>11.850649350649</v>
      </c>
      <c r="P1392" s="1">
        <v>3.5714285714290002</v>
      </c>
      <c r="Q1392" s="8">
        <v>84.577922077921997</v>
      </c>
    </row>
    <row r="1393" spans="3:17" x14ac:dyDescent="0.2">
      <c r="C1393" s="70"/>
      <c r="D1393" s="67"/>
      <c r="E1393" s="4" t="s">
        <v>30</v>
      </c>
      <c r="F1393" s="52" t="s">
        <v>624</v>
      </c>
      <c r="G1393" s="7">
        <v>286</v>
      </c>
      <c r="H1393" s="17" t="s">
        <v>61</v>
      </c>
      <c r="I1393" s="3" t="s">
        <v>61</v>
      </c>
      <c r="J1393" s="1">
        <v>0.34965034965000003</v>
      </c>
      <c r="K1393" s="1">
        <v>1.0489510489510001</v>
      </c>
      <c r="L1393" s="1">
        <v>2.0979020979020002</v>
      </c>
      <c r="M1393" s="1">
        <v>8.3916083916080009</v>
      </c>
      <c r="N1393" s="1">
        <v>75.174825174825003</v>
      </c>
      <c r="O1393" s="1">
        <v>7.6923076923079998</v>
      </c>
      <c r="P1393" s="1">
        <v>5.2447552447549999</v>
      </c>
      <c r="Q1393" s="8">
        <v>87.062937062936996</v>
      </c>
    </row>
    <row r="1394" spans="3:17" x14ac:dyDescent="0.2">
      <c r="C1394" s="66" t="s">
        <v>31</v>
      </c>
      <c r="D1394" s="66" t="s">
        <v>23</v>
      </c>
      <c r="E1394" s="5" t="s">
        <v>32</v>
      </c>
      <c r="F1394" s="51" t="s">
        <v>624</v>
      </c>
      <c r="G1394" s="6">
        <v>72</v>
      </c>
      <c r="H1394" s="35" t="s">
        <v>61</v>
      </c>
      <c r="I1394" s="14" t="s">
        <v>61</v>
      </c>
      <c r="J1394" s="14" t="s">
        <v>61</v>
      </c>
      <c r="K1394" s="14" t="s">
        <v>61</v>
      </c>
      <c r="L1394" s="2">
        <v>8.333333333333</v>
      </c>
      <c r="M1394" s="2">
        <v>2.7777777777780002</v>
      </c>
      <c r="N1394" s="2">
        <v>72.222222222222001</v>
      </c>
      <c r="O1394" s="2">
        <v>15.277777777778001</v>
      </c>
      <c r="P1394" s="2">
        <v>1.3888888888890001</v>
      </c>
      <c r="Q1394" s="11">
        <v>83.333333333333002</v>
      </c>
    </row>
    <row r="1395" spans="3:17" ht="26" x14ac:dyDescent="0.2">
      <c r="C1395" s="70"/>
      <c r="D1395" s="67"/>
      <c r="E1395" s="4" t="s">
        <v>33</v>
      </c>
      <c r="F1395" s="52" t="s">
        <v>624</v>
      </c>
      <c r="G1395" s="7">
        <v>1007</v>
      </c>
      <c r="H1395" s="17" t="s">
        <v>61</v>
      </c>
      <c r="I1395" s="1">
        <v>0.19860973187700001</v>
      </c>
      <c r="J1395" s="1">
        <v>0.19860973187700001</v>
      </c>
      <c r="K1395" s="1">
        <v>0.19860973187700001</v>
      </c>
      <c r="L1395" s="1">
        <v>2.0854021847070001</v>
      </c>
      <c r="M1395" s="1">
        <v>4.468718967229</v>
      </c>
      <c r="N1395" s="1">
        <v>76.464746772591994</v>
      </c>
      <c r="O1395" s="1">
        <v>14.299900695133999</v>
      </c>
      <c r="P1395" s="1">
        <v>2.0854021847070001</v>
      </c>
      <c r="Q1395" s="8">
        <v>83.614697120158993</v>
      </c>
    </row>
    <row r="1396" spans="3:17" ht="39" x14ac:dyDescent="0.2">
      <c r="C1396" s="70"/>
      <c r="D1396" s="67"/>
      <c r="E1396" s="4" t="s">
        <v>34</v>
      </c>
      <c r="F1396" s="52" t="s">
        <v>625</v>
      </c>
      <c r="G1396" s="7">
        <v>15</v>
      </c>
      <c r="H1396" s="17" t="s">
        <v>61</v>
      </c>
      <c r="I1396" s="3" t="s">
        <v>61</v>
      </c>
      <c r="J1396" s="3" t="s">
        <v>61</v>
      </c>
      <c r="K1396" s="3" t="s">
        <v>61</v>
      </c>
      <c r="L1396" s="1">
        <v>6.666666666667</v>
      </c>
      <c r="M1396" s="1">
        <v>13.333333333333</v>
      </c>
      <c r="N1396" s="1">
        <v>66.666666666666998</v>
      </c>
      <c r="O1396" s="3" t="s">
        <v>61</v>
      </c>
      <c r="P1396" s="1">
        <v>13.333333333333</v>
      </c>
      <c r="Q1396" s="8">
        <v>86.666666666666998</v>
      </c>
    </row>
    <row r="1397" spans="3:17" ht="39" x14ac:dyDescent="0.2">
      <c r="C1397" s="70"/>
      <c r="D1397" s="67"/>
      <c r="E1397" s="4" t="s">
        <v>35</v>
      </c>
      <c r="F1397" s="52" t="s">
        <v>624</v>
      </c>
      <c r="G1397" s="7">
        <v>197</v>
      </c>
      <c r="H1397" s="9">
        <v>0.50761421319800004</v>
      </c>
      <c r="I1397" s="3" t="s">
        <v>61</v>
      </c>
      <c r="J1397" s="1">
        <v>0.50761421319800004</v>
      </c>
      <c r="K1397" s="1">
        <v>1.0152284263960001</v>
      </c>
      <c r="L1397" s="1">
        <v>1.522842639594</v>
      </c>
      <c r="M1397" s="1">
        <v>5.0761421319800002</v>
      </c>
      <c r="N1397" s="1">
        <v>71.573604060913993</v>
      </c>
      <c r="O1397" s="1">
        <v>16.751269035532999</v>
      </c>
      <c r="P1397" s="1">
        <v>3.045685279188</v>
      </c>
      <c r="Q1397" s="8">
        <v>80.203045685278994</v>
      </c>
    </row>
    <row r="1398" spans="3:17" ht="26" x14ac:dyDescent="0.2">
      <c r="C1398" s="70"/>
      <c r="D1398" s="67"/>
      <c r="E1398" s="4" t="s">
        <v>36</v>
      </c>
      <c r="F1398" s="52" t="s">
        <v>624</v>
      </c>
      <c r="G1398" s="7">
        <v>205</v>
      </c>
      <c r="H1398" s="9">
        <v>0.48780487804900002</v>
      </c>
      <c r="I1398" s="3" t="s">
        <v>61</v>
      </c>
      <c r="J1398" s="1">
        <v>0.48780487804900002</v>
      </c>
      <c r="K1398" s="1">
        <v>0.97560975609800005</v>
      </c>
      <c r="L1398" s="1">
        <v>1.4634146341459999</v>
      </c>
      <c r="M1398" s="1">
        <v>6.3414634146340001</v>
      </c>
      <c r="N1398" s="1">
        <v>73.170731707317003</v>
      </c>
      <c r="O1398" s="1">
        <v>12.195121951220001</v>
      </c>
      <c r="P1398" s="1">
        <v>4.8780487804880002</v>
      </c>
      <c r="Q1398" s="8">
        <v>82.926829268293005</v>
      </c>
    </row>
    <row r="1399" spans="3:17" x14ac:dyDescent="0.2">
      <c r="C1399" s="70"/>
      <c r="D1399" s="67"/>
      <c r="E1399" s="4" t="s">
        <v>37</v>
      </c>
      <c r="F1399" s="52" t="s">
        <v>625</v>
      </c>
      <c r="G1399" s="7">
        <v>32</v>
      </c>
      <c r="H1399" s="17" t="s">
        <v>61</v>
      </c>
      <c r="I1399" s="3" t="s">
        <v>61</v>
      </c>
      <c r="J1399" s="3" t="s">
        <v>61</v>
      </c>
      <c r="K1399" s="3" t="s">
        <v>61</v>
      </c>
      <c r="L1399" s="1">
        <v>3.125</v>
      </c>
      <c r="M1399" s="1">
        <v>12.5</v>
      </c>
      <c r="N1399" s="1">
        <v>56.25</v>
      </c>
      <c r="O1399" s="1">
        <v>6.25</v>
      </c>
      <c r="P1399" s="1">
        <v>21.875</v>
      </c>
      <c r="Q1399" s="8">
        <v>71.875</v>
      </c>
    </row>
    <row r="1400" spans="3:17" x14ac:dyDescent="0.2">
      <c r="C1400" s="70"/>
      <c r="D1400" s="66" t="s">
        <v>20</v>
      </c>
      <c r="E1400" s="5" t="s">
        <v>32</v>
      </c>
      <c r="F1400" s="51" t="s">
        <v>625</v>
      </c>
      <c r="G1400" s="6">
        <v>38</v>
      </c>
      <c r="H1400" s="35" t="s">
        <v>61</v>
      </c>
      <c r="I1400" s="14" t="s">
        <v>61</v>
      </c>
      <c r="J1400" s="14" t="s">
        <v>61</v>
      </c>
      <c r="K1400" s="14" t="s">
        <v>61</v>
      </c>
      <c r="L1400" s="2">
        <v>10.526315789473999</v>
      </c>
      <c r="M1400" s="2">
        <v>5.2631578947369997</v>
      </c>
      <c r="N1400" s="2">
        <v>68.421052631579002</v>
      </c>
      <c r="O1400" s="2">
        <v>13.157894736842</v>
      </c>
      <c r="P1400" s="2">
        <v>2.6315789473679998</v>
      </c>
      <c r="Q1400" s="11">
        <v>84.210526315788996</v>
      </c>
    </row>
    <row r="1401" spans="3:17" ht="26" x14ac:dyDescent="0.2">
      <c r="C1401" s="70"/>
      <c r="D1401" s="67"/>
      <c r="E1401" s="4" t="s">
        <v>33</v>
      </c>
      <c r="F1401" s="52" t="s">
        <v>624</v>
      </c>
      <c r="G1401" s="7">
        <v>566</v>
      </c>
      <c r="H1401" s="17" t="s">
        <v>61</v>
      </c>
      <c r="I1401" s="1">
        <v>0.35335689045899998</v>
      </c>
      <c r="J1401" s="1">
        <v>0.17667844523000001</v>
      </c>
      <c r="K1401" s="1">
        <v>0.35335689045899998</v>
      </c>
      <c r="L1401" s="1">
        <v>3.003533568905</v>
      </c>
      <c r="M1401" s="1">
        <v>4.5936395759720003</v>
      </c>
      <c r="N1401" s="1">
        <v>74.911660777384995</v>
      </c>
      <c r="O1401" s="1">
        <v>14.664310954064</v>
      </c>
      <c r="P1401" s="1">
        <v>1.9434628975270001</v>
      </c>
      <c r="Q1401" s="8">
        <v>83.392226148410003</v>
      </c>
    </row>
    <row r="1402" spans="3:17" ht="39" x14ac:dyDescent="0.2">
      <c r="C1402" s="70"/>
      <c r="D1402" s="67"/>
      <c r="E1402" s="4" t="s">
        <v>34</v>
      </c>
      <c r="F1402" s="52" t="s">
        <v>625</v>
      </c>
      <c r="G1402" s="7">
        <v>7</v>
      </c>
      <c r="H1402" s="17" t="s">
        <v>61</v>
      </c>
      <c r="I1402" s="3" t="s">
        <v>61</v>
      </c>
      <c r="J1402" s="3" t="s">
        <v>61</v>
      </c>
      <c r="K1402" s="3" t="s">
        <v>61</v>
      </c>
      <c r="L1402" s="1">
        <v>14.285714285714</v>
      </c>
      <c r="M1402" s="1">
        <v>14.285714285714</v>
      </c>
      <c r="N1402" s="1">
        <v>57.142857142856997</v>
      </c>
      <c r="O1402" s="3" t="s">
        <v>61</v>
      </c>
      <c r="P1402" s="1">
        <v>14.285714285714</v>
      </c>
      <c r="Q1402" s="8">
        <v>85.714285714286007</v>
      </c>
    </row>
    <row r="1403" spans="3:17" ht="39" x14ac:dyDescent="0.2">
      <c r="C1403" s="70"/>
      <c r="D1403" s="67"/>
      <c r="E1403" s="4" t="s">
        <v>35</v>
      </c>
      <c r="F1403" s="52" t="s">
        <v>624</v>
      </c>
      <c r="G1403" s="7">
        <v>78</v>
      </c>
      <c r="H1403" s="9">
        <v>1.2820512820509999</v>
      </c>
      <c r="I1403" s="3" t="s">
        <v>61</v>
      </c>
      <c r="J1403" s="3" t="s">
        <v>61</v>
      </c>
      <c r="K1403" s="3" t="s">
        <v>61</v>
      </c>
      <c r="L1403" s="1">
        <v>2.564102564103</v>
      </c>
      <c r="M1403" s="1">
        <v>5.1282051282049999</v>
      </c>
      <c r="N1403" s="1">
        <v>67.948717948717999</v>
      </c>
      <c r="O1403" s="1">
        <v>20.512820512821001</v>
      </c>
      <c r="P1403" s="1">
        <v>2.564102564103</v>
      </c>
      <c r="Q1403" s="8">
        <v>76.923076923077005</v>
      </c>
    </row>
    <row r="1404" spans="3:17" ht="26" x14ac:dyDescent="0.2">
      <c r="C1404" s="70"/>
      <c r="D1404" s="67"/>
      <c r="E1404" s="4" t="s">
        <v>36</v>
      </c>
      <c r="F1404" s="52" t="s">
        <v>624</v>
      </c>
      <c r="G1404" s="7">
        <v>58</v>
      </c>
      <c r="H1404" s="9">
        <v>1.7241379310339999</v>
      </c>
      <c r="I1404" s="3" t="s">
        <v>61</v>
      </c>
      <c r="J1404" s="3" t="s">
        <v>61</v>
      </c>
      <c r="K1404" s="3" t="s">
        <v>61</v>
      </c>
      <c r="L1404" s="1">
        <v>1.7241379310339999</v>
      </c>
      <c r="M1404" s="1">
        <v>5.1724137931029999</v>
      </c>
      <c r="N1404" s="1">
        <v>75.862068965516997</v>
      </c>
      <c r="O1404" s="1">
        <v>12.068965517241001</v>
      </c>
      <c r="P1404" s="1">
        <v>3.4482758620689999</v>
      </c>
      <c r="Q1404" s="8">
        <v>84.482758620690007</v>
      </c>
    </row>
    <row r="1405" spans="3:17" x14ac:dyDescent="0.2">
      <c r="C1405" s="70"/>
      <c r="D1405" s="67"/>
      <c r="E1405" s="4" t="s">
        <v>37</v>
      </c>
      <c r="F1405" s="52" t="s">
        <v>625</v>
      </c>
      <c r="G1405" s="7">
        <v>16</v>
      </c>
      <c r="H1405" s="17" t="s">
        <v>61</v>
      </c>
      <c r="I1405" s="3" t="s">
        <v>61</v>
      </c>
      <c r="J1405" s="3" t="s">
        <v>61</v>
      </c>
      <c r="K1405" s="3" t="s">
        <v>61</v>
      </c>
      <c r="L1405" s="3" t="s">
        <v>61</v>
      </c>
      <c r="M1405" s="1">
        <v>6.25</v>
      </c>
      <c r="N1405" s="1">
        <v>50</v>
      </c>
      <c r="O1405" s="1">
        <v>12.5</v>
      </c>
      <c r="P1405" s="1">
        <v>31.25</v>
      </c>
      <c r="Q1405" s="8">
        <v>56.25</v>
      </c>
    </row>
    <row r="1406" spans="3:17" x14ac:dyDescent="0.2">
      <c r="C1406" s="70"/>
      <c r="D1406" s="66" t="s">
        <v>21</v>
      </c>
      <c r="E1406" s="5" t="s">
        <v>32</v>
      </c>
      <c r="F1406" s="51" t="s">
        <v>625</v>
      </c>
      <c r="G1406" s="6">
        <v>34</v>
      </c>
      <c r="H1406" s="35" t="s">
        <v>61</v>
      </c>
      <c r="I1406" s="14" t="s">
        <v>61</v>
      </c>
      <c r="J1406" s="14" t="s">
        <v>61</v>
      </c>
      <c r="K1406" s="14" t="s">
        <v>61</v>
      </c>
      <c r="L1406" s="2">
        <v>5.8823529411760003</v>
      </c>
      <c r="M1406" s="14" t="s">
        <v>61</v>
      </c>
      <c r="N1406" s="2">
        <v>76.470588235294002</v>
      </c>
      <c r="O1406" s="2">
        <v>17.647058823529001</v>
      </c>
      <c r="P1406" s="14" t="s">
        <v>61</v>
      </c>
      <c r="Q1406" s="11">
        <v>82.352941176471006</v>
      </c>
    </row>
    <row r="1407" spans="3:17" ht="26" x14ac:dyDescent="0.2">
      <c r="C1407" s="70"/>
      <c r="D1407" s="67"/>
      <c r="E1407" s="4" t="s">
        <v>33</v>
      </c>
      <c r="F1407" s="52" t="s">
        <v>624</v>
      </c>
      <c r="G1407" s="7">
        <v>441</v>
      </c>
      <c r="H1407" s="17" t="s">
        <v>61</v>
      </c>
      <c r="I1407" s="3" t="s">
        <v>61</v>
      </c>
      <c r="J1407" s="1">
        <v>0.22675736961500001</v>
      </c>
      <c r="K1407" s="3" t="s">
        <v>61</v>
      </c>
      <c r="L1407" s="1">
        <v>0.90702947845799997</v>
      </c>
      <c r="M1407" s="1">
        <v>4.3083900226759999</v>
      </c>
      <c r="N1407" s="1">
        <v>78.458049886620998</v>
      </c>
      <c r="O1407" s="1">
        <v>13.832199546485</v>
      </c>
      <c r="P1407" s="1">
        <v>2.2675736961449999</v>
      </c>
      <c r="Q1407" s="8">
        <v>83.900226757370007</v>
      </c>
    </row>
    <row r="1408" spans="3:17" ht="39" x14ac:dyDescent="0.2">
      <c r="C1408" s="70"/>
      <c r="D1408" s="67"/>
      <c r="E1408" s="4" t="s">
        <v>34</v>
      </c>
      <c r="F1408" s="52" t="s">
        <v>625</v>
      </c>
      <c r="G1408" s="7">
        <v>8</v>
      </c>
      <c r="H1408" s="17" t="s">
        <v>61</v>
      </c>
      <c r="I1408" s="3" t="s">
        <v>61</v>
      </c>
      <c r="J1408" s="3" t="s">
        <v>61</v>
      </c>
      <c r="K1408" s="3" t="s">
        <v>61</v>
      </c>
      <c r="L1408" s="3" t="s">
        <v>61</v>
      </c>
      <c r="M1408" s="1">
        <v>12.5</v>
      </c>
      <c r="N1408" s="1">
        <v>75</v>
      </c>
      <c r="O1408" s="3" t="s">
        <v>61</v>
      </c>
      <c r="P1408" s="1">
        <v>12.5</v>
      </c>
      <c r="Q1408" s="8">
        <v>87.5</v>
      </c>
    </row>
    <row r="1409" spans="3:17" ht="39" x14ac:dyDescent="0.2">
      <c r="C1409" s="70"/>
      <c r="D1409" s="67"/>
      <c r="E1409" s="4" t="s">
        <v>35</v>
      </c>
      <c r="F1409" s="52" t="s">
        <v>624</v>
      </c>
      <c r="G1409" s="7">
        <v>119</v>
      </c>
      <c r="H1409" s="17" t="s">
        <v>61</v>
      </c>
      <c r="I1409" s="3" t="s">
        <v>61</v>
      </c>
      <c r="J1409" s="1">
        <v>0.84033613445400002</v>
      </c>
      <c r="K1409" s="1">
        <v>1.680672268908</v>
      </c>
      <c r="L1409" s="1">
        <v>0.84033613445400002</v>
      </c>
      <c r="M1409" s="1">
        <v>5.0420168067229998</v>
      </c>
      <c r="N1409" s="1">
        <v>73.949579831932994</v>
      </c>
      <c r="O1409" s="1">
        <v>14.285714285714</v>
      </c>
      <c r="P1409" s="1">
        <v>3.361344537815</v>
      </c>
      <c r="Q1409" s="8">
        <v>82.352941176471006</v>
      </c>
    </row>
    <row r="1410" spans="3:17" ht="26" x14ac:dyDescent="0.2">
      <c r="C1410" s="70"/>
      <c r="D1410" s="67"/>
      <c r="E1410" s="4" t="s">
        <v>36</v>
      </c>
      <c r="F1410" s="52" t="s">
        <v>624</v>
      </c>
      <c r="G1410" s="7">
        <v>147</v>
      </c>
      <c r="H1410" s="17" t="s">
        <v>61</v>
      </c>
      <c r="I1410" s="3" t="s">
        <v>61</v>
      </c>
      <c r="J1410" s="1">
        <v>0.68027210884400002</v>
      </c>
      <c r="K1410" s="1">
        <v>1.360544217687</v>
      </c>
      <c r="L1410" s="1">
        <v>1.360544217687</v>
      </c>
      <c r="M1410" s="1">
        <v>6.8027210884349998</v>
      </c>
      <c r="N1410" s="1">
        <v>72.108843537414998</v>
      </c>
      <c r="O1410" s="1">
        <v>12.244897959184</v>
      </c>
      <c r="P1410" s="1">
        <v>5.4421768707479998</v>
      </c>
      <c r="Q1410" s="8">
        <v>82.312925170067999</v>
      </c>
    </row>
    <row r="1411" spans="3:17" x14ac:dyDescent="0.2">
      <c r="C1411" s="70"/>
      <c r="D1411" s="67"/>
      <c r="E1411" s="4" t="s">
        <v>37</v>
      </c>
      <c r="F1411" s="52" t="s">
        <v>625</v>
      </c>
      <c r="G1411" s="7">
        <v>16</v>
      </c>
      <c r="H1411" s="17" t="s">
        <v>61</v>
      </c>
      <c r="I1411" s="3" t="s">
        <v>61</v>
      </c>
      <c r="J1411" s="3" t="s">
        <v>61</v>
      </c>
      <c r="K1411" s="3" t="s">
        <v>61</v>
      </c>
      <c r="L1411" s="1">
        <v>6.25</v>
      </c>
      <c r="M1411" s="1">
        <v>18.75</v>
      </c>
      <c r="N1411" s="1">
        <v>62.5</v>
      </c>
      <c r="O1411" s="3" t="s">
        <v>61</v>
      </c>
      <c r="P1411" s="1">
        <v>12.5</v>
      </c>
      <c r="Q1411" s="8">
        <v>87.5</v>
      </c>
    </row>
    <row r="1412" spans="3:17" x14ac:dyDescent="0.2">
      <c r="C1412" s="66" t="s">
        <v>38</v>
      </c>
      <c r="D1412" s="66" t="s">
        <v>23</v>
      </c>
      <c r="E1412" s="5" t="s">
        <v>39</v>
      </c>
      <c r="F1412" s="51" t="s">
        <v>624</v>
      </c>
      <c r="G1412" s="6">
        <v>458</v>
      </c>
      <c r="H1412" s="13">
        <v>0.43668122270699999</v>
      </c>
      <c r="I1412" s="14" t="s">
        <v>61</v>
      </c>
      <c r="J1412" s="2">
        <v>0.43668122270699999</v>
      </c>
      <c r="K1412" s="2">
        <v>0.87336244541499997</v>
      </c>
      <c r="L1412" s="2">
        <v>1.9650655021829999</v>
      </c>
      <c r="M1412" s="2">
        <v>6.1135371179040003</v>
      </c>
      <c r="N1412" s="2">
        <v>71.834061135371002</v>
      </c>
      <c r="O1412" s="2">
        <v>13.318777292576</v>
      </c>
      <c r="P1412" s="2">
        <v>5.0218340611350003</v>
      </c>
      <c r="Q1412" s="11">
        <v>81.659388646287994</v>
      </c>
    </row>
    <row r="1413" spans="3:17" x14ac:dyDescent="0.2">
      <c r="C1413" s="70"/>
      <c r="D1413" s="67"/>
      <c r="E1413" s="4" t="s">
        <v>40</v>
      </c>
      <c r="F1413" s="52" t="s">
        <v>624</v>
      </c>
      <c r="G1413" s="7">
        <v>973</v>
      </c>
      <c r="H1413" s="17" t="s">
        <v>61</v>
      </c>
      <c r="I1413" s="1">
        <v>0.20554984583800001</v>
      </c>
      <c r="J1413" s="1">
        <v>0.20554984583800001</v>
      </c>
      <c r="K1413" s="1">
        <v>0.20554984583800001</v>
      </c>
      <c r="L1413" s="1">
        <v>2.2610483042139999</v>
      </c>
      <c r="M1413" s="1">
        <v>4.4193216855089998</v>
      </c>
      <c r="N1413" s="1">
        <v>76.464542651593007</v>
      </c>
      <c r="O1413" s="1">
        <v>14.080164439877001</v>
      </c>
      <c r="P1413" s="1">
        <v>2.1582733812949999</v>
      </c>
      <c r="Q1413" s="8">
        <v>83.761562178828001</v>
      </c>
    </row>
    <row r="1414" spans="3:17" x14ac:dyDescent="0.2">
      <c r="C1414" s="70"/>
      <c r="D1414" s="67"/>
      <c r="E1414" s="4" t="s">
        <v>41</v>
      </c>
      <c r="F1414" s="52" t="s">
        <v>624</v>
      </c>
      <c r="G1414" s="7">
        <v>0</v>
      </c>
      <c r="H1414" s="17" t="s">
        <v>61</v>
      </c>
      <c r="I1414" s="3" t="s">
        <v>61</v>
      </c>
      <c r="J1414" s="3" t="s">
        <v>61</v>
      </c>
      <c r="K1414" s="3" t="s">
        <v>61</v>
      </c>
      <c r="L1414" s="3" t="s">
        <v>61</v>
      </c>
      <c r="M1414" s="3" t="s">
        <v>61</v>
      </c>
      <c r="N1414" s="3" t="s">
        <v>61</v>
      </c>
      <c r="O1414" s="3" t="s">
        <v>61</v>
      </c>
      <c r="P1414" s="3" t="s">
        <v>61</v>
      </c>
      <c r="Q1414" s="18" t="s">
        <v>61</v>
      </c>
    </row>
    <row r="1415" spans="3:17" x14ac:dyDescent="0.2">
      <c r="C1415" s="70"/>
      <c r="D1415" s="67"/>
      <c r="E1415" s="4" t="s">
        <v>42</v>
      </c>
      <c r="F1415" s="52" t="s">
        <v>625</v>
      </c>
      <c r="G1415" s="7">
        <v>34</v>
      </c>
      <c r="H1415" s="17" t="s">
        <v>61</v>
      </c>
      <c r="I1415" s="3" t="s">
        <v>61</v>
      </c>
      <c r="J1415" s="3" t="s">
        <v>61</v>
      </c>
      <c r="K1415" s="3" t="s">
        <v>61</v>
      </c>
      <c r="L1415" s="1">
        <v>2.9411764705880001</v>
      </c>
      <c r="M1415" s="1">
        <v>5.8823529411760003</v>
      </c>
      <c r="N1415" s="1">
        <v>64.705882352941003</v>
      </c>
      <c r="O1415" s="1">
        <v>26.470588235293999</v>
      </c>
      <c r="P1415" s="3" t="s">
        <v>61</v>
      </c>
      <c r="Q1415" s="8">
        <v>73.529411764705998</v>
      </c>
    </row>
    <row r="1416" spans="3:17" x14ac:dyDescent="0.2">
      <c r="C1416" s="70"/>
      <c r="D1416" s="67"/>
      <c r="E1416" s="4" t="s">
        <v>43</v>
      </c>
      <c r="F1416" s="52" t="s">
        <v>625</v>
      </c>
      <c r="G1416" s="7">
        <v>10</v>
      </c>
      <c r="H1416" s="17" t="s">
        <v>61</v>
      </c>
      <c r="I1416" s="3" t="s">
        <v>61</v>
      </c>
      <c r="J1416" s="3" t="s">
        <v>61</v>
      </c>
      <c r="K1416" s="3" t="s">
        <v>61</v>
      </c>
      <c r="L1416" s="3" t="s">
        <v>61</v>
      </c>
      <c r="M1416" s="3" t="s">
        <v>61</v>
      </c>
      <c r="N1416" s="1">
        <v>90</v>
      </c>
      <c r="O1416" s="1">
        <v>10</v>
      </c>
      <c r="P1416" s="3" t="s">
        <v>61</v>
      </c>
      <c r="Q1416" s="8">
        <v>90</v>
      </c>
    </row>
    <row r="1417" spans="3:17" x14ac:dyDescent="0.2">
      <c r="C1417" s="70"/>
      <c r="D1417" s="67"/>
      <c r="E1417" s="4" t="s">
        <v>44</v>
      </c>
      <c r="F1417" s="52" t="s">
        <v>625</v>
      </c>
      <c r="G1417" s="7">
        <v>31</v>
      </c>
      <c r="H1417" s="17" t="s">
        <v>61</v>
      </c>
      <c r="I1417" s="3" t="s">
        <v>61</v>
      </c>
      <c r="J1417" s="3" t="s">
        <v>61</v>
      </c>
      <c r="K1417" s="3" t="s">
        <v>61</v>
      </c>
      <c r="L1417" s="1">
        <v>9.6774193548389995</v>
      </c>
      <c r="M1417" s="1">
        <v>6.4516129032259997</v>
      </c>
      <c r="N1417" s="1">
        <v>74.193548387096996</v>
      </c>
      <c r="O1417" s="1">
        <v>6.4516129032259997</v>
      </c>
      <c r="P1417" s="1">
        <v>3.2258064516129998</v>
      </c>
      <c r="Q1417" s="8">
        <v>90.322580645160997</v>
      </c>
    </row>
    <row r="1418" spans="3:17" x14ac:dyDescent="0.2">
      <c r="C1418" s="70"/>
      <c r="D1418" s="67"/>
      <c r="E1418" s="4" t="s">
        <v>37</v>
      </c>
      <c r="F1418" s="52" t="s">
        <v>625</v>
      </c>
      <c r="G1418" s="7">
        <v>22</v>
      </c>
      <c r="H1418" s="17" t="s">
        <v>61</v>
      </c>
      <c r="I1418" s="3" t="s">
        <v>61</v>
      </c>
      <c r="J1418" s="3" t="s">
        <v>61</v>
      </c>
      <c r="K1418" s="3" t="s">
        <v>61</v>
      </c>
      <c r="L1418" s="3" t="s">
        <v>61</v>
      </c>
      <c r="M1418" s="1">
        <v>4.5454545454549997</v>
      </c>
      <c r="N1418" s="1">
        <v>63.636363636364003</v>
      </c>
      <c r="O1418" s="1">
        <v>22.727272727273</v>
      </c>
      <c r="P1418" s="1">
        <v>9.0909090909089993</v>
      </c>
      <c r="Q1418" s="8">
        <v>68.181818181818002</v>
      </c>
    </row>
    <row r="1419" spans="3:17" x14ac:dyDescent="0.2">
      <c r="C1419" s="70"/>
      <c r="D1419" s="66" t="s">
        <v>20</v>
      </c>
      <c r="E1419" s="5" t="s">
        <v>39</v>
      </c>
      <c r="F1419" s="51" t="s">
        <v>624</v>
      </c>
      <c r="G1419" s="6">
        <v>175</v>
      </c>
      <c r="H1419" s="13">
        <v>1.142857142857</v>
      </c>
      <c r="I1419" s="14" t="s">
        <v>61</v>
      </c>
      <c r="J1419" s="14" t="s">
        <v>61</v>
      </c>
      <c r="K1419" s="14" t="s">
        <v>61</v>
      </c>
      <c r="L1419" s="2">
        <v>3.4285714285709998</v>
      </c>
      <c r="M1419" s="2">
        <v>7.4285714285709998</v>
      </c>
      <c r="N1419" s="2">
        <v>68.571428571428996</v>
      </c>
      <c r="O1419" s="2">
        <v>14.857142857143</v>
      </c>
      <c r="P1419" s="2">
        <v>4.5714285714290002</v>
      </c>
      <c r="Q1419" s="11">
        <v>80.571428571428996</v>
      </c>
    </row>
    <row r="1420" spans="3:17" x14ac:dyDescent="0.2">
      <c r="C1420" s="70"/>
      <c r="D1420" s="67"/>
      <c r="E1420" s="4" t="s">
        <v>40</v>
      </c>
      <c r="F1420" s="52" t="s">
        <v>624</v>
      </c>
      <c r="G1420" s="7">
        <v>538</v>
      </c>
      <c r="H1420" s="17" t="s">
        <v>61</v>
      </c>
      <c r="I1420" s="1">
        <v>0.37174721189600002</v>
      </c>
      <c r="J1420" s="1">
        <v>0.18587360594800001</v>
      </c>
      <c r="K1420" s="1">
        <v>0.37174721189600002</v>
      </c>
      <c r="L1420" s="1">
        <v>3.345724907063</v>
      </c>
      <c r="M1420" s="1">
        <v>4.0892193308550002</v>
      </c>
      <c r="N1420" s="1">
        <v>75.278810408921998</v>
      </c>
      <c r="O1420" s="1">
        <v>14.126394052045001</v>
      </c>
      <c r="P1420" s="1">
        <v>2.2304832713749998</v>
      </c>
      <c r="Q1420" s="8">
        <v>83.643122676580006</v>
      </c>
    </row>
    <row r="1421" spans="3:17" x14ac:dyDescent="0.2">
      <c r="C1421" s="70"/>
      <c r="D1421" s="67"/>
      <c r="E1421" s="4" t="s">
        <v>41</v>
      </c>
      <c r="F1421" s="52" t="s">
        <v>624</v>
      </c>
      <c r="G1421" s="7">
        <v>0</v>
      </c>
      <c r="H1421" s="17" t="s">
        <v>61</v>
      </c>
      <c r="I1421" s="3" t="s">
        <v>61</v>
      </c>
      <c r="J1421" s="3" t="s">
        <v>61</v>
      </c>
      <c r="K1421" s="3" t="s">
        <v>61</v>
      </c>
      <c r="L1421" s="3" t="s">
        <v>61</v>
      </c>
      <c r="M1421" s="3" t="s">
        <v>61</v>
      </c>
      <c r="N1421" s="3" t="s">
        <v>61</v>
      </c>
      <c r="O1421" s="3" t="s">
        <v>61</v>
      </c>
      <c r="P1421" s="3" t="s">
        <v>61</v>
      </c>
      <c r="Q1421" s="18" t="s">
        <v>61</v>
      </c>
    </row>
    <row r="1422" spans="3:17" x14ac:dyDescent="0.2">
      <c r="C1422" s="70"/>
      <c r="D1422" s="67"/>
      <c r="E1422" s="4" t="s">
        <v>42</v>
      </c>
      <c r="F1422" s="52" t="s">
        <v>625</v>
      </c>
      <c r="G1422" s="7">
        <v>20</v>
      </c>
      <c r="H1422" s="17" t="s">
        <v>61</v>
      </c>
      <c r="I1422" s="3" t="s">
        <v>61</v>
      </c>
      <c r="J1422" s="3" t="s">
        <v>61</v>
      </c>
      <c r="K1422" s="3" t="s">
        <v>61</v>
      </c>
      <c r="L1422" s="3" t="s">
        <v>61</v>
      </c>
      <c r="M1422" s="1">
        <v>5</v>
      </c>
      <c r="N1422" s="1">
        <v>60</v>
      </c>
      <c r="O1422" s="1">
        <v>35</v>
      </c>
      <c r="P1422" s="3" t="s">
        <v>61</v>
      </c>
      <c r="Q1422" s="8">
        <v>65</v>
      </c>
    </row>
    <row r="1423" spans="3:17" x14ac:dyDescent="0.2">
      <c r="C1423" s="70"/>
      <c r="D1423" s="67"/>
      <c r="E1423" s="4" t="s">
        <v>43</v>
      </c>
      <c r="F1423" s="52" t="s">
        <v>625</v>
      </c>
      <c r="G1423" s="7">
        <v>5</v>
      </c>
      <c r="H1423" s="17" t="s">
        <v>61</v>
      </c>
      <c r="I1423" s="3" t="s">
        <v>61</v>
      </c>
      <c r="J1423" s="3" t="s">
        <v>61</v>
      </c>
      <c r="K1423" s="3" t="s">
        <v>61</v>
      </c>
      <c r="L1423" s="3" t="s">
        <v>61</v>
      </c>
      <c r="M1423" s="3" t="s">
        <v>61</v>
      </c>
      <c r="N1423" s="1">
        <v>80</v>
      </c>
      <c r="O1423" s="1">
        <v>20</v>
      </c>
      <c r="P1423" s="3" t="s">
        <v>61</v>
      </c>
      <c r="Q1423" s="8">
        <v>80</v>
      </c>
    </row>
    <row r="1424" spans="3:17" x14ac:dyDescent="0.2">
      <c r="C1424" s="70"/>
      <c r="D1424" s="67"/>
      <c r="E1424" s="4" t="s">
        <v>44</v>
      </c>
      <c r="F1424" s="52" t="s">
        <v>625</v>
      </c>
      <c r="G1424" s="7">
        <v>14</v>
      </c>
      <c r="H1424" s="17" t="s">
        <v>61</v>
      </c>
      <c r="I1424" s="3" t="s">
        <v>61</v>
      </c>
      <c r="J1424" s="3" t="s">
        <v>61</v>
      </c>
      <c r="K1424" s="3" t="s">
        <v>61</v>
      </c>
      <c r="L1424" s="1">
        <v>7.1428571428570002</v>
      </c>
      <c r="M1424" s="1">
        <v>7.1428571428570002</v>
      </c>
      <c r="N1424" s="1">
        <v>85.714285714286007</v>
      </c>
      <c r="O1424" s="3" t="s">
        <v>61</v>
      </c>
      <c r="P1424" s="3" t="s">
        <v>61</v>
      </c>
      <c r="Q1424" s="8">
        <v>100</v>
      </c>
    </row>
    <row r="1425" spans="3:17" x14ac:dyDescent="0.2">
      <c r="C1425" s="70"/>
      <c r="D1425" s="67"/>
      <c r="E1425" s="4" t="s">
        <v>37</v>
      </c>
      <c r="F1425" s="52" t="s">
        <v>625</v>
      </c>
      <c r="G1425" s="7">
        <v>11</v>
      </c>
      <c r="H1425" s="17" t="s">
        <v>61</v>
      </c>
      <c r="I1425" s="3" t="s">
        <v>61</v>
      </c>
      <c r="J1425" s="3" t="s">
        <v>61</v>
      </c>
      <c r="K1425" s="3" t="s">
        <v>61</v>
      </c>
      <c r="L1425" s="3" t="s">
        <v>61</v>
      </c>
      <c r="M1425" s="3" t="s">
        <v>61</v>
      </c>
      <c r="N1425" s="1">
        <v>54.545454545455001</v>
      </c>
      <c r="O1425" s="1">
        <v>27.272727272727</v>
      </c>
      <c r="P1425" s="1">
        <v>18.181818181817999</v>
      </c>
      <c r="Q1425" s="8">
        <v>54.545454545455001</v>
      </c>
    </row>
    <row r="1426" spans="3:17" x14ac:dyDescent="0.2">
      <c r="C1426" s="70"/>
      <c r="D1426" s="66" t="s">
        <v>21</v>
      </c>
      <c r="E1426" s="5" t="s">
        <v>39</v>
      </c>
      <c r="F1426" s="51" t="s">
        <v>624</v>
      </c>
      <c r="G1426" s="6">
        <v>283</v>
      </c>
      <c r="H1426" s="35" t="s">
        <v>61</v>
      </c>
      <c r="I1426" s="14" t="s">
        <v>61</v>
      </c>
      <c r="J1426" s="2">
        <v>0.70671378091899995</v>
      </c>
      <c r="K1426" s="2">
        <v>1.413427561837</v>
      </c>
      <c r="L1426" s="2">
        <v>1.0600706713779999</v>
      </c>
      <c r="M1426" s="2">
        <v>5.3003533568899996</v>
      </c>
      <c r="N1426" s="2">
        <v>73.851590106006995</v>
      </c>
      <c r="O1426" s="2">
        <v>12.367491166078</v>
      </c>
      <c r="P1426" s="2">
        <v>5.3003533568899996</v>
      </c>
      <c r="Q1426" s="11">
        <v>82.332155477032003</v>
      </c>
    </row>
    <row r="1427" spans="3:17" x14ac:dyDescent="0.2">
      <c r="C1427" s="70"/>
      <c r="D1427" s="67"/>
      <c r="E1427" s="4" t="s">
        <v>40</v>
      </c>
      <c r="F1427" s="52" t="s">
        <v>624</v>
      </c>
      <c r="G1427" s="7">
        <v>435</v>
      </c>
      <c r="H1427" s="17" t="s">
        <v>61</v>
      </c>
      <c r="I1427" s="3" t="s">
        <v>61</v>
      </c>
      <c r="J1427" s="1">
        <v>0.22988505747099999</v>
      </c>
      <c r="K1427" s="3" t="s">
        <v>61</v>
      </c>
      <c r="L1427" s="1">
        <v>0.91954022988499995</v>
      </c>
      <c r="M1427" s="1">
        <v>4.8275862068970001</v>
      </c>
      <c r="N1427" s="1">
        <v>77.931034482759003</v>
      </c>
      <c r="O1427" s="1">
        <v>14.022988505747</v>
      </c>
      <c r="P1427" s="1">
        <v>2.0689655172410002</v>
      </c>
      <c r="Q1427" s="8">
        <v>83.908045977011</v>
      </c>
    </row>
    <row r="1428" spans="3:17" x14ac:dyDescent="0.2">
      <c r="C1428" s="70"/>
      <c r="D1428" s="67"/>
      <c r="E1428" s="4" t="s">
        <v>41</v>
      </c>
      <c r="F1428" s="52" t="s">
        <v>624</v>
      </c>
      <c r="G1428" s="7">
        <v>0</v>
      </c>
      <c r="H1428" s="17" t="s">
        <v>61</v>
      </c>
      <c r="I1428" s="3" t="s">
        <v>61</v>
      </c>
      <c r="J1428" s="3" t="s">
        <v>61</v>
      </c>
      <c r="K1428" s="3" t="s">
        <v>61</v>
      </c>
      <c r="L1428" s="3" t="s">
        <v>61</v>
      </c>
      <c r="M1428" s="3" t="s">
        <v>61</v>
      </c>
      <c r="N1428" s="3" t="s">
        <v>61</v>
      </c>
      <c r="O1428" s="3" t="s">
        <v>61</v>
      </c>
      <c r="P1428" s="3" t="s">
        <v>61</v>
      </c>
      <c r="Q1428" s="18" t="s">
        <v>61</v>
      </c>
    </row>
    <row r="1429" spans="3:17" x14ac:dyDescent="0.2">
      <c r="C1429" s="70"/>
      <c r="D1429" s="67"/>
      <c r="E1429" s="4" t="s">
        <v>42</v>
      </c>
      <c r="F1429" s="52" t="s">
        <v>625</v>
      </c>
      <c r="G1429" s="7">
        <v>14</v>
      </c>
      <c r="H1429" s="17" t="s">
        <v>61</v>
      </c>
      <c r="I1429" s="3" t="s">
        <v>61</v>
      </c>
      <c r="J1429" s="3" t="s">
        <v>61</v>
      </c>
      <c r="K1429" s="3" t="s">
        <v>61</v>
      </c>
      <c r="L1429" s="1">
        <v>7.1428571428570002</v>
      </c>
      <c r="M1429" s="1">
        <v>7.1428571428570002</v>
      </c>
      <c r="N1429" s="1">
        <v>71.428571428571004</v>
      </c>
      <c r="O1429" s="1">
        <v>14.285714285714</v>
      </c>
      <c r="P1429" s="3" t="s">
        <v>61</v>
      </c>
      <c r="Q1429" s="8">
        <v>85.714285714286007</v>
      </c>
    </row>
    <row r="1430" spans="3:17" x14ac:dyDescent="0.2">
      <c r="C1430" s="70"/>
      <c r="D1430" s="67"/>
      <c r="E1430" s="4" t="s">
        <v>43</v>
      </c>
      <c r="F1430" s="52" t="s">
        <v>625</v>
      </c>
      <c r="G1430" s="7">
        <v>5</v>
      </c>
      <c r="H1430" s="17" t="s">
        <v>61</v>
      </c>
      <c r="I1430" s="3" t="s">
        <v>61</v>
      </c>
      <c r="J1430" s="3" t="s">
        <v>61</v>
      </c>
      <c r="K1430" s="3" t="s">
        <v>61</v>
      </c>
      <c r="L1430" s="3" t="s">
        <v>61</v>
      </c>
      <c r="M1430" s="3" t="s">
        <v>61</v>
      </c>
      <c r="N1430" s="1">
        <v>100</v>
      </c>
      <c r="O1430" s="3" t="s">
        <v>61</v>
      </c>
      <c r="P1430" s="3" t="s">
        <v>61</v>
      </c>
      <c r="Q1430" s="8">
        <v>100</v>
      </c>
    </row>
    <row r="1431" spans="3:17" x14ac:dyDescent="0.2">
      <c r="C1431" s="70"/>
      <c r="D1431" s="67"/>
      <c r="E1431" s="4" t="s">
        <v>44</v>
      </c>
      <c r="F1431" s="52" t="s">
        <v>625</v>
      </c>
      <c r="G1431" s="7">
        <v>17</v>
      </c>
      <c r="H1431" s="17" t="s">
        <v>61</v>
      </c>
      <c r="I1431" s="3" t="s">
        <v>61</v>
      </c>
      <c r="J1431" s="3" t="s">
        <v>61</v>
      </c>
      <c r="K1431" s="3" t="s">
        <v>61</v>
      </c>
      <c r="L1431" s="1">
        <v>11.764705882353001</v>
      </c>
      <c r="M1431" s="1">
        <v>5.8823529411760003</v>
      </c>
      <c r="N1431" s="1">
        <v>64.705882352941003</v>
      </c>
      <c r="O1431" s="1">
        <v>11.764705882353001</v>
      </c>
      <c r="P1431" s="1">
        <v>5.8823529411760003</v>
      </c>
      <c r="Q1431" s="8">
        <v>82.352941176471006</v>
      </c>
    </row>
    <row r="1432" spans="3:17" x14ac:dyDescent="0.2">
      <c r="C1432" s="70"/>
      <c r="D1432" s="67"/>
      <c r="E1432" s="4" t="s">
        <v>37</v>
      </c>
      <c r="F1432" s="52" t="s">
        <v>625</v>
      </c>
      <c r="G1432" s="7">
        <v>11</v>
      </c>
      <c r="H1432" s="17" t="s">
        <v>61</v>
      </c>
      <c r="I1432" s="3" t="s">
        <v>61</v>
      </c>
      <c r="J1432" s="3" t="s">
        <v>61</v>
      </c>
      <c r="K1432" s="3" t="s">
        <v>61</v>
      </c>
      <c r="L1432" s="3" t="s">
        <v>61</v>
      </c>
      <c r="M1432" s="1">
        <v>9.0909090909089993</v>
      </c>
      <c r="N1432" s="1">
        <v>72.727272727273004</v>
      </c>
      <c r="O1432" s="1">
        <v>18.181818181817999</v>
      </c>
      <c r="P1432" s="3" t="s">
        <v>61</v>
      </c>
      <c r="Q1432" s="8">
        <v>81.818181818181998</v>
      </c>
    </row>
    <row r="1433" spans="3:17" x14ac:dyDescent="0.2">
      <c r="C1433" s="66" t="s">
        <v>45</v>
      </c>
      <c r="D1433" s="64" t="s">
        <v>19</v>
      </c>
      <c r="E1433" s="5" t="s">
        <v>46</v>
      </c>
      <c r="F1433" s="51" t="s">
        <v>624</v>
      </c>
      <c r="G1433" s="6">
        <v>770</v>
      </c>
      <c r="H1433" s="35" t="s">
        <v>61</v>
      </c>
      <c r="I1433" s="14" t="s">
        <v>61</v>
      </c>
      <c r="J1433" s="2">
        <v>0.12987012986999999</v>
      </c>
      <c r="K1433" s="2">
        <v>0.38961038961</v>
      </c>
      <c r="L1433" s="2">
        <v>1.5584415584419999</v>
      </c>
      <c r="M1433" s="2">
        <v>5.1948051948050002</v>
      </c>
      <c r="N1433" s="2">
        <v>72.337662337661996</v>
      </c>
      <c r="O1433" s="2">
        <v>18.181818181817999</v>
      </c>
      <c r="P1433" s="2">
        <v>2.207792207792</v>
      </c>
      <c r="Q1433" s="11">
        <v>79.610389610390001</v>
      </c>
    </row>
    <row r="1434" spans="3:17" ht="26" x14ac:dyDescent="0.2">
      <c r="C1434" s="70"/>
      <c r="D1434" s="65"/>
      <c r="E1434" s="4" t="s">
        <v>47</v>
      </c>
      <c r="F1434" s="52" t="s">
        <v>624</v>
      </c>
      <c r="G1434" s="7">
        <v>335</v>
      </c>
      <c r="H1434" s="17" t="s">
        <v>61</v>
      </c>
      <c r="I1434" s="1">
        <v>0.29850746268700001</v>
      </c>
      <c r="J1434" s="3" t="s">
        <v>61</v>
      </c>
      <c r="K1434" s="1">
        <v>0.29850746268700001</v>
      </c>
      <c r="L1434" s="1">
        <v>1.492537313433</v>
      </c>
      <c r="M1434" s="1">
        <v>6.2686567164179996</v>
      </c>
      <c r="N1434" s="1">
        <v>78.208955223881006</v>
      </c>
      <c r="O1434" s="1">
        <v>10.447761194030001</v>
      </c>
      <c r="P1434" s="1">
        <v>2.985074626866</v>
      </c>
      <c r="Q1434" s="8">
        <v>86.567164179103997</v>
      </c>
    </row>
    <row r="1435" spans="3:17" x14ac:dyDescent="0.2">
      <c r="C1435" s="70"/>
      <c r="D1435" s="65"/>
      <c r="E1435" s="4" t="s">
        <v>48</v>
      </c>
      <c r="F1435" s="52" t="s">
        <v>625</v>
      </c>
      <c r="G1435" s="7">
        <v>34</v>
      </c>
      <c r="H1435" s="17" t="s">
        <v>61</v>
      </c>
      <c r="I1435" s="3" t="s">
        <v>61</v>
      </c>
      <c r="J1435" s="3" t="s">
        <v>61</v>
      </c>
      <c r="K1435" s="3" t="s">
        <v>61</v>
      </c>
      <c r="L1435" s="3" t="s">
        <v>61</v>
      </c>
      <c r="M1435" s="1">
        <v>2.9411764705880001</v>
      </c>
      <c r="N1435" s="1">
        <v>73.529411764705998</v>
      </c>
      <c r="O1435" s="1">
        <v>23.529411764706001</v>
      </c>
      <c r="P1435" s="3" t="s">
        <v>61</v>
      </c>
      <c r="Q1435" s="8">
        <v>76.470588235294002</v>
      </c>
    </row>
    <row r="1436" spans="3:17" ht="39" x14ac:dyDescent="0.2">
      <c r="C1436" s="70"/>
      <c r="D1436" s="65"/>
      <c r="E1436" s="4" t="s">
        <v>49</v>
      </c>
      <c r="F1436" s="52" t="s">
        <v>624</v>
      </c>
      <c r="G1436" s="7">
        <v>318</v>
      </c>
      <c r="H1436" s="17" t="s">
        <v>61</v>
      </c>
      <c r="I1436" s="1">
        <v>0.31446540880500001</v>
      </c>
      <c r="J1436" s="1">
        <v>0.94339622641499998</v>
      </c>
      <c r="K1436" s="1">
        <v>0.62893081761000003</v>
      </c>
      <c r="L1436" s="1">
        <v>3.4591194968550001</v>
      </c>
      <c r="M1436" s="1">
        <v>3.4591194968550001</v>
      </c>
      <c r="N1436" s="1">
        <v>78.301886792453004</v>
      </c>
      <c r="O1436" s="1">
        <v>8.4905660377360004</v>
      </c>
      <c r="P1436" s="1">
        <v>4.4025157232699996</v>
      </c>
      <c r="Q1436" s="8">
        <v>87.106918238993998</v>
      </c>
    </row>
    <row r="1437" spans="3:17" x14ac:dyDescent="0.2">
      <c r="C1437" s="70"/>
      <c r="D1437" s="65"/>
      <c r="E1437" s="4" t="s">
        <v>50</v>
      </c>
      <c r="F1437" s="52" t="s">
        <v>625</v>
      </c>
      <c r="G1437" s="7">
        <v>18</v>
      </c>
      <c r="H1437" s="9">
        <v>5.5555555555560003</v>
      </c>
      <c r="I1437" s="3" t="s">
        <v>61</v>
      </c>
      <c r="J1437" s="3" t="s">
        <v>61</v>
      </c>
      <c r="K1437" s="3" t="s">
        <v>61</v>
      </c>
      <c r="L1437" s="1">
        <v>5.5555555555560003</v>
      </c>
      <c r="M1437" s="1">
        <v>11.111111111111001</v>
      </c>
      <c r="N1437" s="1">
        <v>66.666666666666998</v>
      </c>
      <c r="O1437" s="3" t="s">
        <v>61</v>
      </c>
      <c r="P1437" s="1">
        <v>11.111111111111001</v>
      </c>
      <c r="Q1437" s="8">
        <v>88.888888888888999</v>
      </c>
    </row>
    <row r="1438" spans="3:17" x14ac:dyDescent="0.2">
      <c r="C1438" s="70"/>
      <c r="D1438" s="65"/>
      <c r="E1438" s="4" t="s">
        <v>44</v>
      </c>
      <c r="F1438" s="52" t="s">
        <v>625</v>
      </c>
      <c r="G1438" s="7">
        <v>25</v>
      </c>
      <c r="H1438" s="17" t="s">
        <v>61</v>
      </c>
      <c r="I1438" s="3" t="s">
        <v>61</v>
      </c>
      <c r="J1438" s="3" t="s">
        <v>61</v>
      </c>
      <c r="K1438" s="3" t="s">
        <v>61</v>
      </c>
      <c r="L1438" s="1">
        <v>12</v>
      </c>
      <c r="M1438" s="3" t="s">
        <v>61</v>
      </c>
      <c r="N1438" s="1">
        <v>76</v>
      </c>
      <c r="O1438" s="1">
        <v>8</v>
      </c>
      <c r="P1438" s="1">
        <v>4</v>
      </c>
      <c r="Q1438" s="8">
        <v>88</v>
      </c>
    </row>
    <row r="1439" spans="3:17" x14ac:dyDescent="0.2">
      <c r="C1439" s="70"/>
      <c r="D1439" s="65"/>
      <c r="E1439" s="4" t="s">
        <v>37</v>
      </c>
      <c r="F1439" s="52" t="s">
        <v>625</v>
      </c>
      <c r="G1439" s="7">
        <v>28</v>
      </c>
      <c r="H1439" s="9">
        <v>3.5714285714290002</v>
      </c>
      <c r="I1439" s="3" t="s">
        <v>61</v>
      </c>
      <c r="J1439" s="3" t="s">
        <v>61</v>
      </c>
      <c r="K1439" s="3" t="s">
        <v>61</v>
      </c>
      <c r="L1439" s="1">
        <v>10.714285714286</v>
      </c>
      <c r="M1439" s="1">
        <v>3.5714285714290002</v>
      </c>
      <c r="N1439" s="1">
        <v>60.714285714286</v>
      </c>
      <c r="O1439" s="1">
        <v>10.714285714286</v>
      </c>
      <c r="P1439" s="1">
        <v>10.714285714286</v>
      </c>
      <c r="Q1439" s="8">
        <v>78.571428571428996</v>
      </c>
    </row>
    <row r="1440" spans="3:17" x14ac:dyDescent="0.2">
      <c r="C1440" s="70"/>
      <c r="D1440" s="65"/>
      <c r="E1440" s="4" t="s">
        <v>51</v>
      </c>
      <c r="F1440" s="52" t="s">
        <v>624</v>
      </c>
      <c r="G1440" s="7">
        <v>1105</v>
      </c>
      <c r="H1440" s="17" t="s">
        <v>61</v>
      </c>
      <c r="I1440" s="1">
        <v>9.0497737556999996E-2</v>
      </c>
      <c r="J1440" s="1">
        <v>9.0497737556999996E-2</v>
      </c>
      <c r="K1440" s="1">
        <v>0.36199095022599997</v>
      </c>
      <c r="L1440" s="1">
        <v>1.538461538462</v>
      </c>
      <c r="M1440" s="1">
        <v>5.5203619909499997</v>
      </c>
      <c r="N1440" s="1">
        <v>74.117647058824005</v>
      </c>
      <c r="O1440" s="1">
        <v>15.837104072398001</v>
      </c>
      <c r="P1440" s="1">
        <v>2.4434389140269999</v>
      </c>
      <c r="Q1440" s="8">
        <v>81.719457013574996</v>
      </c>
    </row>
    <row r="1441" spans="2:22" x14ac:dyDescent="0.2">
      <c r="C1441" s="70"/>
      <c r="D1441" s="65"/>
      <c r="E1441" s="4" t="s">
        <v>52</v>
      </c>
      <c r="F1441" s="52" t="s">
        <v>624</v>
      </c>
      <c r="G1441" s="7">
        <v>352</v>
      </c>
      <c r="H1441" s="17" t="s">
        <v>61</v>
      </c>
      <c r="I1441" s="1">
        <v>0.28409090909099999</v>
      </c>
      <c r="J1441" s="1">
        <v>0.85227272727299996</v>
      </c>
      <c r="K1441" s="1">
        <v>0.56818181818199998</v>
      </c>
      <c r="L1441" s="1">
        <v>3.125</v>
      </c>
      <c r="M1441" s="1">
        <v>3.4090909090910002</v>
      </c>
      <c r="N1441" s="1">
        <v>77.840909090908994</v>
      </c>
      <c r="O1441" s="1">
        <v>9.9431818181819995</v>
      </c>
      <c r="P1441" s="1">
        <v>3.9772727272730002</v>
      </c>
      <c r="Q1441" s="8">
        <v>86.079545454544999</v>
      </c>
    </row>
    <row r="1442" spans="2:22" x14ac:dyDescent="0.2">
      <c r="C1442" s="66" t="s">
        <v>53</v>
      </c>
      <c r="D1442" s="64" t="s">
        <v>19</v>
      </c>
      <c r="E1442" s="5" t="s">
        <v>54</v>
      </c>
      <c r="F1442" s="51" t="s">
        <v>624</v>
      </c>
      <c r="G1442" s="6">
        <v>513</v>
      </c>
      <c r="H1442" s="35" t="s">
        <v>61</v>
      </c>
      <c r="I1442" s="2">
        <v>0.38986354775799997</v>
      </c>
      <c r="J1442" s="2">
        <v>0.77972709551700004</v>
      </c>
      <c r="K1442" s="14" t="s">
        <v>61</v>
      </c>
      <c r="L1442" s="2">
        <v>2.5341130604290001</v>
      </c>
      <c r="M1442" s="2">
        <v>6.0428849902530004</v>
      </c>
      <c r="N1442" s="2">
        <v>75.243664717349006</v>
      </c>
      <c r="O1442" s="2">
        <v>11.306042884989999</v>
      </c>
      <c r="P1442" s="2">
        <v>3.7037037037039999</v>
      </c>
      <c r="Q1442" s="11">
        <v>84.990253411306</v>
      </c>
    </row>
    <row r="1443" spans="2:22" x14ac:dyDescent="0.2">
      <c r="C1443" s="70"/>
      <c r="D1443" s="65"/>
      <c r="E1443" s="4" t="s">
        <v>55</v>
      </c>
      <c r="F1443" s="52" t="s">
        <v>624</v>
      </c>
      <c r="G1443" s="7">
        <v>639</v>
      </c>
      <c r="H1443" s="9">
        <v>0.15649452269200001</v>
      </c>
      <c r="I1443" s="3" t="s">
        <v>61</v>
      </c>
      <c r="J1443" s="3" t="s">
        <v>61</v>
      </c>
      <c r="K1443" s="1">
        <v>0.78247261345899999</v>
      </c>
      <c r="L1443" s="1">
        <v>2.1909233176840002</v>
      </c>
      <c r="M1443" s="1">
        <v>5.0078247261350004</v>
      </c>
      <c r="N1443" s="1">
        <v>75.117370892018997</v>
      </c>
      <c r="O1443" s="1">
        <v>13.771517996869999</v>
      </c>
      <c r="P1443" s="1">
        <v>2.973395931142</v>
      </c>
      <c r="Q1443" s="8">
        <v>83.255086071986995</v>
      </c>
    </row>
    <row r="1444" spans="2:22" x14ac:dyDescent="0.2">
      <c r="C1444" s="70"/>
      <c r="D1444" s="65"/>
      <c r="E1444" s="4" t="s">
        <v>56</v>
      </c>
      <c r="F1444" s="52" t="s">
        <v>624</v>
      </c>
      <c r="G1444" s="7">
        <v>376</v>
      </c>
      <c r="H1444" s="9">
        <v>0.26595744680900002</v>
      </c>
      <c r="I1444" s="3" t="s">
        <v>61</v>
      </c>
      <c r="J1444" s="3" t="s">
        <v>61</v>
      </c>
      <c r="K1444" s="1">
        <v>0.26595744680900002</v>
      </c>
      <c r="L1444" s="1">
        <v>2.1276595744679998</v>
      </c>
      <c r="M1444" s="1">
        <v>3.4574468085109999</v>
      </c>
      <c r="N1444" s="1">
        <v>73.138297872340004</v>
      </c>
      <c r="O1444" s="1">
        <v>18.351063829787002</v>
      </c>
      <c r="P1444" s="1">
        <v>2.393617021277</v>
      </c>
      <c r="Q1444" s="8">
        <v>79.255319148935996</v>
      </c>
    </row>
    <row r="1445" spans="2:22" x14ac:dyDescent="0.2">
      <c r="C1445" s="66" t="s">
        <v>57</v>
      </c>
      <c r="D1445" s="64" t="s">
        <v>19</v>
      </c>
      <c r="E1445" s="5" t="s">
        <v>58</v>
      </c>
      <c r="F1445" s="51" t="s">
        <v>624</v>
      </c>
      <c r="G1445" s="6">
        <v>537</v>
      </c>
      <c r="H1445" s="35" t="s">
        <v>61</v>
      </c>
      <c r="I1445" s="2">
        <v>0.186219739292</v>
      </c>
      <c r="J1445" s="2">
        <v>0.37243947858499998</v>
      </c>
      <c r="K1445" s="14" t="s">
        <v>61</v>
      </c>
      <c r="L1445" s="2">
        <v>1.675977653631</v>
      </c>
      <c r="M1445" s="2">
        <v>5.0279329608939998</v>
      </c>
      <c r="N1445" s="2">
        <v>77.653631284916003</v>
      </c>
      <c r="O1445" s="2">
        <v>12.104283054004</v>
      </c>
      <c r="P1445" s="2">
        <v>2.9795158286780001</v>
      </c>
      <c r="Q1445" s="11">
        <v>84.916201117317996</v>
      </c>
    </row>
    <row r="1446" spans="2:22" x14ac:dyDescent="0.2">
      <c r="C1446" s="67"/>
      <c r="D1446" s="65"/>
      <c r="E1446" s="4" t="s">
        <v>59</v>
      </c>
      <c r="F1446" s="52" t="s">
        <v>624</v>
      </c>
      <c r="G1446" s="7">
        <v>682</v>
      </c>
      <c r="H1446" s="9">
        <v>0.29325513196500003</v>
      </c>
      <c r="I1446" s="1">
        <v>0.146627565982</v>
      </c>
      <c r="J1446" s="1">
        <v>0.29325513196500003</v>
      </c>
      <c r="K1446" s="1">
        <v>0.58651026393000005</v>
      </c>
      <c r="L1446" s="1">
        <v>3.0791788856300002</v>
      </c>
      <c r="M1446" s="1">
        <v>5.2785923753670003</v>
      </c>
      <c r="N1446" s="1">
        <v>72.873900293255005</v>
      </c>
      <c r="O1446" s="1">
        <v>14.66275659824</v>
      </c>
      <c r="P1446" s="1">
        <v>2.7859237536660002</v>
      </c>
      <c r="Q1446" s="8">
        <v>82.551319648093994</v>
      </c>
    </row>
    <row r="1447" spans="2:22" x14ac:dyDescent="0.2">
      <c r="C1447" s="71"/>
      <c r="D1447" s="68"/>
      <c r="E1447" s="19" t="s">
        <v>60</v>
      </c>
      <c r="F1447" s="53" t="s">
        <v>624</v>
      </c>
      <c r="G1447" s="21">
        <v>309</v>
      </c>
      <c r="H1447" s="43" t="s">
        <v>61</v>
      </c>
      <c r="I1447" s="38" t="s">
        <v>61</v>
      </c>
      <c r="J1447" s="38" t="s">
        <v>61</v>
      </c>
      <c r="K1447" s="16">
        <v>0.64724919093900002</v>
      </c>
      <c r="L1447" s="16">
        <v>1.618122977346</v>
      </c>
      <c r="M1447" s="16">
        <v>4.2071197410999996</v>
      </c>
      <c r="N1447" s="16">
        <v>73.462783171520996</v>
      </c>
      <c r="O1447" s="16">
        <v>16.181229773462999</v>
      </c>
      <c r="P1447" s="16">
        <v>3.8834951456310001</v>
      </c>
      <c r="Q1447" s="34">
        <v>79.935275080905996</v>
      </c>
    </row>
    <row r="1448" spans="2:22" x14ac:dyDescent="0.2">
      <c r="C1448" s="44" t="s">
        <v>626</v>
      </c>
    </row>
    <row r="1449" spans="2:22" x14ac:dyDescent="0.2">
      <c r="B1449" s="22" t="str">
        <f xml:space="preserve"> HYPERLINK("#'目次'!B24", "[18]")</f>
        <v>[18]</v>
      </c>
      <c r="C1449" s="58" t="s">
        <v>198</v>
      </c>
      <c r="D1449" s="59"/>
      <c r="E1449" s="59"/>
      <c r="F1449" s="59"/>
      <c r="G1449" s="59"/>
      <c r="H1449" s="59"/>
      <c r="I1449" s="59"/>
      <c r="J1449" s="59"/>
      <c r="K1449" s="59"/>
      <c r="L1449" s="59"/>
      <c r="M1449" s="59"/>
      <c r="N1449" s="59"/>
      <c r="O1449" s="59"/>
      <c r="P1449" s="59"/>
      <c r="Q1449" s="59"/>
      <c r="R1449" s="59"/>
      <c r="S1449" s="59"/>
      <c r="T1449" s="59"/>
      <c r="U1449" s="59"/>
      <c r="V1449" s="59"/>
    </row>
    <row r="1450" spans="2:22" x14ac:dyDescent="0.2">
      <c r="C1450" s="44" t="s">
        <v>199</v>
      </c>
    </row>
    <row r="1452" spans="2:22" x14ac:dyDescent="0.2">
      <c r="C1452" s="58" t="s">
        <v>13</v>
      </c>
      <c r="D1452" s="59"/>
      <c r="E1452" s="59"/>
      <c r="F1452" s="59"/>
      <c r="G1452" s="59"/>
      <c r="H1452" s="59"/>
      <c r="I1452" s="59"/>
      <c r="J1452" s="59"/>
      <c r="K1452" s="59"/>
      <c r="L1452" s="59"/>
      <c r="M1452" s="59"/>
      <c r="N1452" s="59"/>
      <c r="O1452" s="59"/>
      <c r="P1452" s="59"/>
      <c r="Q1452" s="59"/>
      <c r="R1452" s="59"/>
      <c r="S1452" s="59"/>
      <c r="T1452" s="59"/>
      <c r="U1452" s="59"/>
      <c r="V1452" s="59"/>
    </row>
    <row r="1453" spans="2:22" ht="78" x14ac:dyDescent="0.2">
      <c r="C1453" s="60"/>
      <c r="D1453" s="61"/>
      <c r="E1453" s="61"/>
      <c r="F1453" s="61"/>
      <c r="G1453" s="20" t="s">
        <v>14</v>
      </c>
      <c r="H1453" s="25" t="s">
        <v>200</v>
      </c>
      <c r="I1453" s="10" t="s">
        <v>201</v>
      </c>
      <c r="J1453" s="10" t="s">
        <v>202</v>
      </c>
      <c r="K1453" s="10" t="s">
        <v>203</v>
      </c>
      <c r="L1453" s="10" t="s">
        <v>204</v>
      </c>
      <c r="M1453" s="10" t="s">
        <v>205</v>
      </c>
      <c r="N1453" s="10" t="s">
        <v>206</v>
      </c>
      <c r="O1453" s="10" t="s">
        <v>207</v>
      </c>
      <c r="P1453" s="10" t="s">
        <v>208</v>
      </c>
      <c r="Q1453" s="10" t="s">
        <v>44</v>
      </c>
      <c r="R1453" s="10" t="s">
        <v>209</v>
      </c>
      <c r="S1453" s="10" t="s">
        <v>37</v>
      </c>
      <c r="T1453" s="10" t="s">
        <v>210</v>
      </c>
      <c r="U1453" s="26" t="s">
        <v>137</v>
      </c>
    </row>
    <row r="1454" spans="2:22" x14ac:dyDescent="0.2">
      <c r="C1454" s="62"/>
      <c r="D1454" s="63"/>
      <c r="E1454" s="63"/>
      <c r="F1454" s="63"/>
      <c r="G1454" s="23"/>
      <c r="H1454" s="31"/>
      <c r="I1454" s="12"/>
      <c r="J1454" s="12"/>
      <c r="K1454" s="12"/>
      <c r="L1454" s="12"/>
      <c r="M1454" s="12"/>
      <c r="N1454" s="12"/>
      <c r="O1454" s="12"/>
      <c r="P1454" s="12"/>
      <c r="Q1454" s="12"/>
      <c r="R1454" s="12"/>
      <c r="S1454" s="12"/>
      <c r="T1454" s="12"/>
      <c r="U1454" s="28"/>
    </row>
    <row r="1455" spans="2:22" x14ac:dyDescent="0.2">
      <c r="C1455" s="24"/>
      <c r="D1455" s="30"/>
      <c r="E1455" s="29" t="s">
        <v>14</v>
      </c>
      <c r="F1455" s="50" t="str">
        <f>IF(G1455=0,"",IF(G1455&lt;=49,"*",""))</f>
        <v/>
      </c>
      <c r="G1455" s="27">
        <v>1266</v>
      </c>
      <c r="H1455" s="15">
        <v>2.9225908372829998</v>
      </c>
      <c r="I1455" s="15">
        <v>4.4233807266980003</v>
      </c>
      <c r="J1455" s="15">
        <v>1.7377567140600001</v>
      </c>
      <c r="K1455" s="15">
        <v>0.23696682464499999</v>
      </c>
      <c r="L1455" s="15">
        <v>7.8199052132700002</v>
      </c>
      <c r="M1455" s="15">
        <v>13.823064770932</v>
      </c>
      <c r="N1455" s="15">
        <v>0.55292259083700002</v>
      </c>
      <c r="O1455" s="15">
        <v>1.263823064771</v>
      </c>
      <c r="P1455" s="15">
        <v>4.6603475513430004</v>
      </c>
      <c r="Q1455" s="15">
        <v>2.9225908372829998</v>
      </c>
      <c r="R1455" s="15">
        <v>69.352290679305</v>
      </c>
      <c r="S1455" s="15">
        <v>5.2922590837280001</v>
      </c>
      <c r="T1455" s="15">
        <v>25.355450236966998</v>
      </c>
      <c r="U1455" s="33">
        <v>115.00789889415501</v>
      </c>
    </row>
    <row r="1456" spans="2:22" x14ac:dyDescent="0.2">
      <c r="C1456" s="69" t="s">
        <v>18</v>
      </c>
      <c r="D1456" s="64" t="s">
        <v>19</v>
      </c>
      <c r="E1456" s="5" t="s">
        <v>20</v>
      </c>
      <c r="F1456" s="51" t="str">
        <f t="shared" ref="F1456:F1519" si="2">IF(G1456=0,"",IF(G1456&lt;=49,"*",""))</f>
        <v/>
      </c>
      <c r="G1456" s="6">
        <v>628</v>
      </c>
      <c r="H1456" s="13">
        <v>3.9808917197449998</v>
      </c>
      <c r="I1456" s="2">
        <v>4.9363057324839996</v>
      </c>
      <c r="J1456" s="2">
        <v>1.9108280254779999</v>
      </c>
      <c r="K1456" s="2">
        <v>0.47770700636899999</v>
      </c>
      <c r="L1456" s="2">
        <v>9.0764331210190008</v>
      </c>
      <c r="M1456" s="2">
        <v>12.738853503185</v>
      </c>
      <c r="N1456" s="2">
        <v>0.63694267515900005</v>
      </c>
      <c r="O1456" s="2">
        <v>0.47770700636899999</v>
      </c>
      <c r="P1456" s="2">
        <v>5.4140127388539998</v>
      </c>
      <c r="Q1456" s="2">
        <v>2.2292993630570002</v>
      </c>
      <c r="R1456" s="2">
        <v>70.700636942675004</v>
      </c>
      <c r="S1456" s="2">
        <v>4.2993630573250003</v>
      </c>
      <c r="T1456" s="2">
        <v>25</v>
      </c>
      <c r="U1456" s="11">
        <v>116.87898089172</v>
      </c>
    </row>
    <row r="1457" spans="3:21" x14ac:dyDescent="0.2">
      <c r="C1457" s="70"/>
      <c r="D1457" s="65"/>
      <c r="E1457" s="4" t="s">
        <v>21</v>
      </c>
      <c r="F1457" s="52" t="str">
        <f t="shared" si="2"/>
        <v/>
      </c>
      <c r="G1457" s="7">
        <v>638</v>
      </c>
      <c r="H1457" s="9">
        <v>1.8808777429470001</v>
      </c>
      <c r="I1457" s="1">
        <v>3.9184952978059999</v>
      </c>
      <c r="J1457" s="1">
        <v>1.5673981191220001</v>
      </c>
      <c r="K1457" s="3" t="s">
        <v>61</v>
      </c>
      <c r="L1457" s="1">
        <v>6.5830721003130002</v>
      </c>
      <c r="M1457" s="1">
        <v>14.890282131660999</v>
      </c>
      <c r="N1457" s="1">
        <v>0.47021943573699998</v>
      </c>
      <c r="O1457" s="1">
        <v>2.0376175548590001</v>
      </c>
      <c r="P1457" s="1">
        <v>3.9184952978059999</v>
      </c>
      <c r="Q1457" s="1">
        <v>3.6050156739810002</v>
      </c>
      <c r="R1457" s="1">
        <v>68.025078369905998</v>
      </c>
      <c r="S1457" s="1">
        <v>6.2695924764889996</v>
      </c>
      <c r="T1457" s="1">
        <v>25.705329153605</v>
      </c>
      <c r="U1457" s="8">
        <v>113.166144200627</v>
      </c>
    </row>
    <row r="1458" spans="3:21" x14ac:dyDescent="0.2">
      <c r="C1458" s="66" t="s">
        <v>22</v>
      </c>
      <c r="D1458" s="66" t="s">
        <v>23</v>
      </c>
      <c r="E1458" s="5" t="s">
        <v>24</v>
      </c>
      <c r="F1458" s="51" t="str">
        <f t="shared" si="2"/>
        <v/>
      </c>
      <c r="G1458" s="6">
        <v>231</v>
      </c>
      <c r="H1458" s="13">
        <v>3.0303030303030001</v>
      </c>
      <c r="I1458" s="2">
        <v>4.3290043290040003</v>
      </c>
      <c r="J1458" s="2">
        <v>0.86580086580100002</v>
      </c>
      <c r="K1458" s="14" t="s">
        <v>61</v>
      </c>
      <c r="L1458" s="2">
        <v>7.792207792208</v>
      </c>
      <c r="M1458" s="2">
        <v>14.718614718614999</v>
      </c>
      <c r="N1458" s="2">
        <v>0.86580086580100002</v>
      </c>
      <c r="O1458" s="2">
        <v>2.1645021645020002</v>
      </c>
      <c r="P1458" s="2">
        <v>7.792207792208</v>
      </c>
      <c r="Q1458" s="2">
        <v>4.3290043290040003</v>
      </c>
      <c r="R1458" s="2">
        <v>70.12987012987</v>
      </c>
      <c r="S1458" s="2">
        <v>3.0303030303030001</v>
      </c>
      <c r="T1458" s="2">
        <v>26.839826839827001</v>
      </c>
      <c r="U1458" s="11">
        <v>119.04761904761899</v>
      </c>
    </row>
    <row r="1459" spans="3:21" x14ac:dyDescent="0.2">
      <c r="C1459" s="70"/>
      <c r="D1459" s="67"/>
      <c r="E1459" s="4" t="s">
        <v>25</v>
      </c>
      <c r="F1459" s="52" t="str">
        <f t="shared" si="2"/>
        <v/>
      </c>
      <c r="G1459" s="7">
        <v>266</v>
      </c>
      <c r="H1459" s="9">
        <v>3.7593984962409999</v>
      </c>
      <c r="I1459" s="1">
        <v>2.6315789473679998</v>
      </c>
      <c r="J1459" s="1">
        <v>2.255639097744</v>
      </c>
      <c r="K1459" s="3" t="s">
        <v>61</v>
      </c>
      <c r="L1459" s="1">
        <v>10.150375939850001</v>
      </c>
      <c r="M1459" s="1">
        <v>15.037593984961999</v>
      </c>
      <c r="N1459" s="1">
        <v>0.75187969924800002</v>
      </c>
      <c r="O1459" s="1">
        <v>0.75187969924800002</v>
      </c>
      <c r="P1459" s="1">
        <v>4.511278195489</v>
      </c>
      <c r="Q1459" s="1">
        <v>3.7593984962409999</v>
      </c>
      <c r="R1459" s="1">
        <v>68.045112781954998</v>
      </c>
      <c r="S1459" s="1">
        <v>4.1353383458649997</v>
      </c>
      <c r="T1459" s="1">
        <v>27.81954887218</v>
      </c>
      <c r="U1459" s="8">
        <v>115.789473684211</v>
      </c>
    </row>
    <row r="1460" spans="3:21" x14ac:dyDescent="0.2">
      <c r="C1460" s="70"/>
      <c r="D1460" s="67"/>
      <c r="E1460" s="4" t="s">
        <v>26</v>
      </c>
      <c r="F1460" s="52" t="str">
        <f t="shared" si="2"/>
        <v/>
      </c>
      <c r="G1460" s="7">
        <v>295</v>
      </c>
      <c r="H1460" s="9">
        <v>2.7118644067800002</v>
      </c>
      <c r="I1460" s="1">
        <v>5.0847457627120001</v>
      </c>
      <c r="J1460" s="1">
        <v>2.3728813559319999</v>
      </c>
      <c r="K1460" s="1">
        <v>0.33898305084699998</v>
      </c>
      <c r="L1460" s="1">
        <v>8.1355932203390005</v>
      </c>
      <c r="M1460" s="1">
        <v>14.915254237288</v>
      </c>
      <c r="N1460" s="1">
        <v>0.67796610169500005</v>
      </c>
      <c r="O1460" s="1">
        <v>1.016949152542</v>
      </c>
      <c r="P1460" s="1">
        <v>4.0677966101690002</v>
      </c>
      <c r="Q1460" s="1">
        <v>2.0338983050850001</v>
      </c>
      <c r="R1460" s="1">
        <v>67.118644067797007</v>
      </c>
      <c r="S1460" s="1">
        <v>6.4406779661020002</v>
      </c>
      <c r="T1460" s="1">
        <v>26.440677966102001</v>
      </c>
      <c r="U1460" s="8">
        <v>114.915254237288</v>
      </c>
    </row>
    <row r="1461" spans="3:21" x14ac:dyDescent="0.2">
      <c r="C1461" s="70"/>
      <c r="D1461" s="67"/>
      <c r="E1461" s="4" t="s">
        <v>27</v>
      </c>
      <c r="F1461" s="52" t="str">
        <f t="shared" si="2"/>
        <v/>
      </c>
      <c r="G1461" s="7">
        <v>220</v>
      </c>
      <c r="H1461" s="9">
        <v>3.181818181818</v>
      </c>
      <c r="I1461" s="1">
        <v>6.363636363636</v>
      </c>
      <c r="J1461" s="1">
        <v>1.818181818182</v>
      </c>
      <c r="K1461" s="3" t="s">
        <v>61</v>
      </c>
      <c r="L1461" s="1">
        <v>7.7272727272730002</v>
      </c>
      <c r="M1461" s="1">
        <v>14.090909090908999</v>
      </c>
      <c r="N1461" s="3" t="s">
        <v>61</v>
      </c>
      <c r="O1461" s="1">
        <v>2.2727272727269998</v>
      </c>
      <c r="P1461" s="1">
        <v>4.0909090909090002</v>
      </c>
      <c r="Q1461" s="1">
        <v>3.181818181818</v>
      </c>
      <c r="R1461" s="1">
        <v>68.636363636363996</v>
      </c>
      <c r="S1461" s="1">
        <v>5</v>
      </c>
      <c r="T1461" s="1">
        <v>26.363636363636001</v>
      </c>
      <c r="U1461" s="8">
        <v>116.363636363636</v>
      </c>
    </row>
    <row r="1462" spans="3:21" x14ac:dyDescent="0.2">
      <c r="C1462" s="70"/>
      <c r="D1462" s="67"/>
      <c r="E1462" s="4" t="s">
        <v>28</v>
      </c>
      <c r="F1462" s="52" t="str">
        <f t="shared" si="2"/>
        <v/>
      </c>
      <c r="G1462" s="7">
        <v>254</v>
      </c>
      <c r="H1462" s="9">
        <v>1.968503937008</v>
      </c>
      <c r="I1462" s="1">
        <v>3.9370078740159999</v>
      </c>
      <c r="J1462" s="1">
        <v>1.1811023622050001</v>
      </c>
      <c r="K1462" s="1">
        <v>0.78740157480299999</v>
      </c>
      <c r="L1462" s="1">
        <v>5.1181102362199997</v>
      </c>
      <c r="M1462" s="1">
        <v>10.236220472441</v>
      </c>
      <c r="N1462" s="1">
        <v>0.39370078740199999</v>
      </c>
      <c r="O1462" s="1">
        <v>0.39370078740199999</v>
      </c>
      <c r="P1462" s="1">
        <v>3.1496062992130001</v>
      </c>
      <c r="Q1462" s="1">
        <v>1.574803149606</v>
      </c>
      <c r="R1462" s="1">
        <v>73.228346456693004</v>
      </c>
      <c r="S1462" s="1">
        <v>7.4803149606300003</v>
      </c>
      <c r="T1462" s="1">
        <v>19.291338582677</v>
      </c>
      <c r="U1462" s="8">
        <v>109.44881889763801</v>
      </c>
    </row>
    <row r="1463" spans="3:21" x14ac:dyDescent="0.2">
      <c r="C1463" s="70"/>
      <c r="D1463" s="67"/>
      <c r="E1463" s="4" t="s">
        <v>29</v>
      </c>
      <c r="F1463" s="52" t="str">
        <f t="shared" si="2"/>
        <v/>
      </c>
      <c r="G1463" s="7">
        <v>1035</v>
      </c>
      <c r="H1463" s="9">
        <v>2.898550724638</v>
      </c>
      <c r="I1463" s="1">
        <v>4.4444444444439997</v>
      </c>
      <c r="J1463" s="1">
        <v>1.9323671497579999</v>
      </c>
      <c r="K1463" s="1">
        <v>0.289855072464</v>
      </c>
      <c r="L1463" s="1">
        <v>7.8260869565220004</v>
      </c>
      <c r="M1463" s="1">
        <v>13.623188405797</v>
      </c>
      <c r="N1463" s="1">
        <v>0.48309178743999998</v>
      </c>
      <c r="O1463" s="1">
        <v>1.0628019323669999</v>
      </c>
      <c r="P1463" s="1">
        <v>3.9613526570049999</v>
      </c>
      <c r="Q1463" s="1">
        <v>2.6086956521740001</v>
      </c>
      <c r="R1463" s="1">
        <v>69.178743961353007</v>
      </c>
      <c r="S1463" s="1">
        <v>5.7971014492749999</v>
      </c>
      <c r="T1463" s="1">
        <v>25.024154589371999</v>
      </c>
      <c r="U1463" s="8">
        <v>114.106280193237</v>
      </c>
    </row>
    <row r="1464" spans="3:21" x14ac:dyDescent="0.2">
      <c r="C1464" s="70"/>
      <c r="D1464" s="67"/>
      <c r="E1464" s="4" t="s">
        <v>30</v>
      </c>
      <c r="F1464" s="52" t="str">
        <f t="shared" si="2"/>
        <v/>
      </c>
      <c r="G1464" s="7">
        <v>474</v>
      </c>
      <c r="H1464" s="9">
        <v>2.5316455696200002</v>
      </c>
      <c r="I1464" s="1">
        <v>5.0632911392409996</v>
      </c>
      <c r="J1464" s="1">
        <v>1.476793248945</v>
      </c>
      <c r="K1464" s="1">
        <v>0.42194092827000002</v>
      </c>
      <c r="L1464" s="1">
        <v>6.3291139240509997</v>
      </c>
      <c r="M1464" s="1">
        <v>12.025316455696</v>
      </c>
      <c r="N1464" s="1">
        <v>0.21097046413500001</v>
      </c>
      <c r="O1464" s="1">
        <v>1.2658227848100001</v>
      </c>
      <c r="P1464" s="1">
        <v>3.586497890295</v>
      </c>
      <c r="Q1464" s="1">
        <v>2.3206751054849999</v>
      </c>
      <c r="R1464" s="1">
        <v>71.097046413501999</v>
      </c>
      <c r="S1464" s="1">
        <v>6.3291139240509997</v>
      </c>
      <c r="T1464" s="1">
        <v>22.573839662447</v>
      </c>
      <c r="U1464" s="8">
        <v>112.65822784810101</v>
      </c>
    </row>
    <row r="1465" spans="3:21" x14ac:dyDescent="0.2">
      <c r="C1465" s="70"/>
      <c r="D1465" s="66" t="s">
        <v>20</v>
      </c>
      <c r="E1465" s="5" t="s">
        <v>24</v>
      </c>
      <c r="F1465" s="51" t="str">
        <f t="shared" si="2"/>
        <v/>
      </c>
      <c r="G1465" s="6">
        <v>114</v>
      </c>
      <c r="H1465" s="13">
        <v>4.3859649122809996</v>
      </c>
      <c r="I1465" s="2">
        <v>3.508771929825</v>
      </c>
      <c r="J1465" s="2">
        <v>1.7543859649119999</v>
      </c>
      <c r="K1465" s="14" t="s">
        <v>61</v>
      </c>
      <c r="L1465" s="2">
        <v>11.403508771929999</v>
      </c>
      <c r="M1465" s="2">
        <v>14.912280701754</v>
      </c>
      <c r="N1465" s="2">
        <v>0.87719298245599997</v>
      </c>
      <c r="O1465" s="2">
        <v>0.87719298245599997</v>
      </c>
      <c r="P1465" s="2">
        <v>7.8947368421049999</v>
      </c>
      <c r="Q1465" s="2">
        <v>4.3859649122809996</v>
      </c>
      <c r="R1465" s="2">
        <v>68.421052631579002</v>
      </c>
      <c r="S1465" s="2">
        <v>4.3859649122809996</v>
      </c>
      <c r="T1465" s="2">
        <v>27.192982456140001</v>
      </c>
      <c r="U1465" s="11">
        <v>122.80701754386</v>
      </c>
    </row>
    <row r="1466" spans="3:21" x14ac:dyDescent="0.2">
      <c r="C1466" s="70"/>
      <c r="D1466" s="67"/>
      <c r="E1466" s="4" t="s">
        <v>25</v>
      </c>
      <c r="F1466" s="52" t="str">
        <f t="shared" si="2"/>
        <v/>
      </c>
      <c r="G1466" s="7">
        <v>131</v>
      </c>
      <c r="H1466" s="9">
        <v>6.1068702290079999</v>
      </c>
      <c r="I1466" s="1">
        <v>5.3435114503819996</v>
      </c>
      <c r="J1466" s="1">
        <v>1.526717557252</v>
      </c>
      <c r="K1466" s="3" t="s">
        <v>61</v>
      </c>
      <c r="L1466" s="1">
        <v>12.213740458015</v>
      </c>
      <c r="M1466" s="1">
        <v>16.030534351145</v>
      </c>
      <c r="N1466" s="1">
        <v>0.76335877862599999</v>
      </c>
      <c r="O1466" s="3" t="s">
        <v>61</v>
      </c>
      <c r="P1466" s="1">
        <v>6.8702290076340002</v>
      </c>
      <c r="Q1466" s="1">
        <v>4.5801526717560002</v>
      </c>
      <c r="R1466" s="1">
        <v>64.885496183206001</v>
      </c>
      <c r="S1466" s="1">
        <v>3.8167938931299998</v>
      </c>
      <c r="T1466" s="1">
        <v>31.297709923664002</v>
      </c>
      <c r="U1466" s="8">
        <v>122.137404580153</v>
      </c>
    </row>
    <row r="1467" spans="3:21" x14ac:dyDescent="0.2">
      <c r="C1467" s="70"/>
      <c r="D1467" s="67"/>
      <c r="E1467" s="4" t="s">
        <v>26</v>
      </c>
      <c r="F1467" s="52" t="str">
        <f t="shared" si="2"/>
        <v/>
      </c>
      <c r="G1467" s="7">
        <v>158</v>
      </c>
      <c r="H1467" s="9">
        <v>4.4303797468350004</v>
      </c>
      <c r="I1467" s="1">
        <v>4.4303797468350004</v>
      </c>
      <c r="J1467" s="1">
        <v>2.5316455696200002</v>
      </c>
      <c r="K1467" s="1">
        <v>0.63291139240500005</v>
      </c>
      <c r="L1467" s="1">
        <v>8.8607594936710008</v>
      </c>
      <c r="M1467" s="1">
        <v>13.291139240506</v>
      </c>
      <c r="N1467" s="1">
        <v>0.63291139240500005</v>
      </c>
      <c r="O1467" s="1">
        <v>0.63291139240500005</v>
      </c>
      <c r="P1467" s="1">
        <v>3.7974683544299999</v>
      </c>
      <c r="Q1467" s="1">
        <v>1.8987341772149999</v>
      </c>
      <c r="R1467" s="1">
        <v>70.253164556962005</v>
      </c>
      <c r="S1467" s="1">
        <v>4.4303797468350004</v>
      </c>
      <c r="T1467" s="1">
        <v>25.316455696203001</v>
      </c>
      <c r="U1467" s="8">
        <v>115.822784810127</v>
      </c>
    </row>
    <row r="1468" spans="3:21" x14ac:dyDescent="0.2">
      <c r="C1468" s="70"/>
      <c r="D1468" s="67"/>
      <c r="E1468" s="4" t="s">
        <v>27</v>
      </c>
      <c r="F1468" s="52" t="str">
        <f t="shared" si="2"/>
        <v/>
      </c>
      <c r="G1468" s="7">
        <v>106</v>
      </c>
      <c r="H1468" s="9">
        <v>0.94339622641499998</v>
      </c>
      <c r="I1468" s="1">
        <v>5.660377358491</v>
      </c>
      <c r="J1468" s="1">
        <v>1.88679245283</v>
      </c>
      <c r="K1468" s="3" t="s">
        <v>61</v>
      </c>
      <c r="L1468" s="1">
        <v>7.547169811321</v>
      </c>
      <c r="M1468" s="1">
        <v>9.4339622641510008</v>
      </c>
      <c r="N1468" s="3" t="s">
        <v>61</v>
      </c>
      <c r="O1468" s="1">
        <v>0.94339622641499998</v>
      </c>
      <c r="P1468" s="1">
        <v>3.7735849056599999</v>
      </c>
      <c r="Q1468" s="3" t="s">
        <v>61</v>
      </c>
      <c r="R1468" s="1">
        <v>76.415094339622996</v>
      </c>
      <c r="S1468" s="1">
        <v>3.7735849056599999</v>
      </c>
      <c r="T1468" s="1">
        <v>19.811320754716998</v>
      </c>
      <c r="U1468" s="8">
        <v>110.377358490566</v>
      </c>
    </row>
    <row r="1469" spans="3:21" x14ac:dyDescent="0.2">
      <c r="C1469" s="70"/>
      <c r="D1469" s="67"/>
      <c r="E1469" s="4" t="s">
        <v>28</v>
      </c>
      <c r="F1469" s="52" t="str">
        <f t="shared" si="2"/>
        <v/>
      </c>
      <c r="G1469" s="7">
        <v>119</v>
      </c>
      <c r="H1469" s="9">
        <v>3.361344537815</v>
      </c>
      <c r="I1469" s="1">
        <v>5.8823529411760003</v>
      </c>
      <c r="J1469" s="1">
        <v>1.680672268908</v>
      </c>
      <c r="K1469" s="1">
        <v>1.680672268908</v>
      </c>
      <c r="L1469" s="1">
        <v>5.0420168067229998</v>
      </c>
      <c r="M1469" s="1">
        <v>9.2436974789920008</v>
      </c>
      <c r="N1469" s="1">
        <v>0.84033613445400002</v>
      </c>
      <c r="O1469" s="3" t="s">
        <v>61</v>
      </c>
      <c r="P1469" s="1">
        <v>5.0420168067229998</v>
      </c>
      <c r="Q1469" s="3" t="s">
        <v>61</v>
      </c>
      <c r="R1469" s="1">
        <v>74.789915966386999</v>
      </c>
      <c r="S1469" s="1">
        <v>5.0420168067229998</v>
      </c>
      <c r="T1469" s="1">
        <v>20.168067226891001</v>
      </c>
      <c r="U1469" s="8">
        <v>112.605042016807</v>
      </c>
    </row>
    <row r="1470" spans="3:21" x14ac:dyDescent="0.2">
      <c r="C1470" s="70"/>
      <c r="D1470" s="67"/>
      <c r="E1470" s="4" t="s">
        <v>29</v>
      </c>
      <c r="F1470" s="52" t="str">
        <f t="shared" si="2"/>
        <v/>
      </c>
      <c r="G1470" s="7">
        <v>514</v>
      </c>
      <c r="H1470" s="9">
        <v>3.8910505836580001</v>
      </c>
      <c r="I1470" s="1">
        <v>5.2529182879379999</v>
      </c>
      <c r="J1470" s="1">
        <v>1.945525291829</v>
      </c>
      <c r="K1470" s="1">
        <v>0.58365758754899999</v>
      </c>
      <c r="L1470" s="1">
        <v>8.5603112840469997</v>
      </c>
      <c r="M1470" s="1">
        <v>12.256809338521</v>
      </c>
      <c r="N1470" s="1">
        <v>0.58365758754899999</v>
      </c>
      <c r="O1470" s="1">
        <v>0.38910505836600001</v>
      </c>
      <c r="P1470" s="1">
        <v>4.863813229572</v>
      </c>
      <c r="Q1470" s="1">
        <v>1.7509727626460001</v>
      </c>
      <c r="R1470" s="1">
        <v>71.206225680933997</v>
      </c>
      <c r="S1470" s="1">
        <v>4.2801556420229998</v>
      </c>
      <c r="T1470" s="1">
        <v>24.513618677042999</v>
      </c>
      <c r="U1470" s="8">
        <v>115.56420233463</v>
      </c>
    </row>
    <row r="1471" spans="3:21" x14ac:dyDescent="0.2">
      <c r="C1471" s="70"/>
      <c r="D1471" s="67"/>
      <c r="E1471" s="4" t="s">
        <v>30</v>
      </c>
      <c r="F1471" s="52" t="str">
        <f t="shared" si="2"/>
        <v/>
      </c>
      <c r="G1471" s="7">
        <v>225</v>
      </c>
      <c r="H1471" s="9">
        <v>2.2222222222219998</v>
      </c>
      <c r="I1471" s="1">
        <v>5.7777777777779997</v>
      </c>
      <c r="J1471" s="1">
        <v>1.7777777777779999</v>
      </c>
      <c r="K1471" s="1">
        <v>0.88888888888899997</v>
      </c>
      <c r="L1471" s="1">
        <v>6.2222222222220003</v>
      </c>
      <c r="M1471" s="1">
        <v>9.333333333333</v>
      </c>
      <c r="N1471" s="1">
        <v>0.444444444444</v>
      </c>
      <c r="O1471" s="1">
        <v>0.444444444444</v>
      </c>
      <c r="P1471" s="1">
        <v>4.4444444444439997</v>
      </c>
      <c r="Q1471" s="3" t="s">
        <v>61</v>
      </c>
      <c r="R1471" s="1">
        <v>75.555555555555998</v>
      </c>
      <c r="S1471" s="1">
        <v>4.4444444444439997</v>
      </c>
      <c r="T1471" s="1">
        <v>20</v>
      </c>
      <c r="U1471" s="8">
        <v>111.555555555556</v>
      </c>
    </row>
    <row r="1472" spans="3:21" x14ac:dyDescent="0.2">
      <c r="C1472" s="70"/>
      <c r="D1472" s="66" t="s">
        <v>21</v>
      </c>
      <c r="E1472" s="5" t="s">
        <v>24</v>
      </c>
      <c r="F1472" s="51" t="str">
        <f t="shared" si="2"/>
        <v/>
      </c>
      <c r="G1472" s="6">
        <v>117</v>
      </c>
      <c r="H1472" s="13">
        <v>1.709401709402</v>
      </c>
      <c r="I1472" s="2">
        <v>5.1282051282049999</v>
      </c>
      <c r="J1472" s="14" t="s">
        <v>61</v>
      </c>
      <c r="K1472" s="14" t="s">
        <v>61</v>
      </c>
      <c r="L1472" s="2">
        <v>4.2735042735039999</v>
      </c>
      <c r="M1472" s="2">
        <v>14.529914529915001</v>
      </c>
      <c r="N1472" s="2">
        <v>0.85470085470099999</v>
      </c>
      <c r="O1472" s="2">
        <v>3.4188034188029999</v>
      </c>
      <c r="P1472" s="2">
        <v>7.6923076923079998</v>
      </c>
      <c r="Q1472" s="2">
        <v>4.2735042735039999</v>
      </c>
      <c r="R1472" s="2">
        <v>71.794871794871995</v>
      </c>
      <c r="S1472" s="2">
        <v>1.709401709402</v>
      </c>
      <c r="T1472" s="2">
        <v>26.495726495726</v>
      </c>
      <c r="U1472" s="11">
        <v>115.384615384615</v>
      </c>
    </row>
    <row r="1473" spans="3:21" x14ac:dyDescent="0.2">
      <c r="C1473" s="70"/>
      <c r="D1473" s="67"/>
      <c r="E1473" s="4" t="s">
        <v>25</v>
      </c>
      <c r="F1473" s="52" t="str">
        <f t="shared" si="2"/>
        <v/>
      </c>
      <c r="G1473" s="7">
        <v>135</v>
      </c>
      <c r="H1473" s="9">
        <v>1.481481481481</v>
      </c>
      <c r="I1473" s="3" t="s">
        <v>61</v>
      </c>
      <c r="J1473" s="1">
        <v>2.9629629629630001</v>
      </c>
      <c r="K1473" s="3" t="s">
        <v>61</v>
      </c>
      <c r="L1473" s="1">
        <v>8.1481481481479996</v>
      </c>
      <c r="M1473" s="1">
        <v>14.074074074074</v>
      </c>
      <c r="N1473" s="1">
        <v>0.74074074074100005</v>
      </c>
      <c r="O1473" s="1">
        <v>1.481481481481</v>
      </c>
      <c r="P1473" s="1">
        <v>2.2222222222219998</v>
      </c>
      <c r="Q1473" s="1">
        <v>2.9629629629630001</v>
      </c>
      <c r="R1473" s="1">
        <v>71.111111111111001</v>
      </c>
      <c r="S1473" s="1">
        <v>4.4444444444439997</v>
      </c>
      <c r="T1473" s="1">
        <v>24.444444444443999</v>
      </c>
      <c r="U1473" s="8">
        <v>109.62962962963</v>
      </c>
    </row>
    <row r="1474" spans="3:21" x14ac:dyDescent="0.2">
      <c r="C1474" s="70"/>
      <c r="D1474" s="67"/>
      <c r="E1474" s="4" t="s">
        <v>26</v>
      </c>
      <c r="F1474" s="52" t="str">
        <f t="shared" si="2"/>
        <v/>
      </c>
      <c r="G1474" s="7">
        <v>137</v>
      </c>
      <c r="H1474" s="9">
        <v>0.72992700729899995</v>
      </c>
      <c r="I1474" s="1">
        <v>5.8394160583939998</v>
      </c>
      <c r="J1474" s="1">
        <v>2.1897810218979998</v>
      </c>
      <c r="K1474" s="3" t="s">
        <v>61</v>
      </c>
      <c r="L1474" s="1">
        <v>7.299270072993</v>
      </c>
      <c r="M1474" s="1">
        <v>16.788321167883002</v>
      </c>
      <c r="N1474" s="1">
        <v>0.72992700729899995</v>
      </c>
      <c r="O1474" s="1">
        <v>1.459854014599</v>
      </c>
      <c r="P1474" s="1">
        <v>4.3795620437959997</v>
      </c>
      <c r="Q1474" s="1">
        <v>2.1897810218979998</v>
      </c>
      <c r="R1474" s="1">
        <v>63.503649635035998</v>
      </c>
      <c r="S1474" s="1">
        <v>8.7591240875909993</v>
      </c>
      <c r="T1474" s="1">
        <v>27.737226277371999</v>
      </c>
      <c r="U1474" s="8">
        <v>113.868613138686</v>
      </c>
    </row>
    <row r="1475" spans="3:21" x14ac:dyDescent="0.2">
      <c r="C1475" s="70"/>
      <c r="D1475" s="67"/>
      <c r="E1475" s="4" t="s">
        <v>27</v>
      </c>
      <c r="F1475" s="52" t="str">
        <f t="shared" si="2"/>
        <v/>
      </c>
      <c r="G1475" s="7">
        <v>114</v>
      </c>
      <c r="H1475" s="9">
        <v>5.2631578947369997</v>
      </c>
      <c r="I1475" s="1">
        <v>7.0175438596489998</v>
      </c>
      <c r="J1475" s="1">
        <v>1.7543859649119999</v>
      </c>
      <c r="K1475" s="3" t="s">
        <v>61</v>
      </c>
      <c r="L1475" s="1">
        <v>7.8947368421049999</v>
      </c>
      <c r="M1475" s="1">
        <v>18.421052631578998</v>
      </c>
      <c r="N1475" s="3" t="s">
        <v>61</v>
      </c>
      <c r="O1475" s="1">
        <v>3.508771929825</v>
      </c>
      <c r="P1475" s="1">
        <v>4.3859649122809996</v>
      </c>
      <c r="Q1475" s="1">
        <v>6.1403508771929998</v>
      </c>
      <c r="R1475" s="1">
        <v>61.403508771929999</v>
      </c>
      <c r="S1475" s="1">
        <v>6.1403508771929998</v>
      </c>
      <c r="T1475" s="1">
        <v>32.456140350877</v>
      </c>
      <c r="U1475" s="8">
        <v>121.929824561404</v>
      </c>
    </row>
    <row r="1476" spans="3:21" x14ac:dyDescent="0.2">
      <c r="C1476" s="70"/>
      <c r="D1476" s="67"/>
      <c r="E1476" s="4" t="s">
        <v>28</v>
      </c>
      <c r="F1476" s="52" t="str">
        <f t="shared" si="2"/>
        <v/>
      </c>
      <c r="G1476" s="7">
        <v>135</v>
      </c>
      <c r="H1476" s="9">
        <v>0.74074074074100005</v>
      </c>
      <c r="I1476" s="1">
        <v>2.2222222222219998</v>
      </c>
      <c r="J1476" s="1">
        <v>0.74074074074100005</v>
      </c>
      <c r="K1476" s="3" t="s">
        <v>61</v>
      </c>
      <c r="L1476" s="1">
        <v>5.1851851851850004</v>
      </c>
      <c r="M1476" s="1">
        <v>11.111111111111001</v>
      </c>
      <c r="N1476" s="3" t="s">
        <v>61</v>
      </c>
      <c r="O1476" s="1">
        <v>0.74074074074100005</v>
      </c>
      <c r="P1476" s="1">
        <v>1.481481481481</v>
      </c>
      <c r="Q1476" s="1">
        <v>2.9629629629630001</v>
      </c>
      <c r="R1476" s="1">
        <v>71.851851851852004</v>
      </c>
      <c r="S1476" s="1">
        <v>9.6296296296299992</v>
      </c>
      <c r="T1476" s="1">
        <v>18.518518518518999</v>
      </c>
      <c r="U1476" s="8">
        <v>106.666666666667</v>
      </c>
    </row>
    <row r="1477" spans="3:21" x14ac:dyDescent="0.2">
      <c r="C1477" s="70"/>
      <c r="D1477" s="67"/>
      <c r="E1477" s="4" t="s">
        <v>29</v>
      </c>
      <c r="F1477" s="52" t="str">
        <f t="shared" si="2"/>
        <v/>
      </c>
      <c r="G1477" s="7">
        <v>521</v>
      </c>
      <c r="H1477" s="9">
        <v>1.9193857965450001</v>
      </c>
      <c r="I1477" s="1">
        <v>3.6468330134359999</v>
      </c>
      <c r="J1477" s="1">
        <v>1.9193857965450001</v>
      </c>
      <c r="K1477" s="3" t="s">
        <v>61</v>
      </c>
      <c r="L1477" s="1">
        <v>7.1017274472169998</v>
      </c>
      <c r="M1477" s="1">
        <v>14.971209213051999</v>
      </c>
      <c r="N1477" s="1">
        <v>0.38387715930900002</v>
      </c>
      <c r="O1477" s="1">
        <v>1.727447216891</v>
      </c>
      <c r="P1477" s="1">
        <v>3.0710172744720001</v>
      </c>
      <c r="Q1477" s="1">
        <v>3.4548944337809999</v>
      </c>
      <c r="R1477" s="1">
        <v>67.178502879079005</v>
      </c>
      <c r="S1477" s="1">
        <v>7.2936660268709996</v>
      </c>
      <c r="T1477" s="1">
        <v>25.527831094050001</v>
      </c>
      <c r="U1477" s="8">
        <v>112.667946257198</v>
      </c>
    </row>
    <row r="1478" spans="3:21" x14ac:dyDescent="0.2">
      <c r="C1478" s="70"/>
      <c r="D1478" s="67"/>
      <c r="E1478" s="4" t="s">
        <v>30</v>
      </c>
      <c r="F1478" s="52" t="str">
        <f t="shared" si="2"/>
        <v/>
      </c>
      <c r="G1478" s="7">
        <v>249</v>
      </c>
      <c r="H1478" s="9">
        <v>2.8112449799200001</v>
      </c>
      <c r="I1478" s="1">
        <v>4.4176706827309999</v>
      </c>
      <c r="J1478" s="1">
        <v>1.204819277108</v>
      </c>
      <c r="K1478" s="3" t="s">
        <v>61</v>
      </c>
      <c r="L1478" s="1">
        <v>6.4257028112450003</v>
      </c>
      <c r="M1478" s="1">
        <v>14.457831325300999</v>
      </c>
      <c r="N1478" s="3" t="s">
        <v>61</v>
      </c>
      <c r="O1478" s="1">
        <v>2.0080321285139999</v>
      </c>
      <c r="P1478" s="1">
        <v>2.8112449799200001</v>
      </c>
      <c r="Q1478" s="1">
        <v>4.4176706827309999</v>
      </c>
      <c r="R1478" s="1">
        <v>67.068273092368997</v>
      </c>
      <c r="S1478" s="1">
        <v>8.0321285140559997</v>
      </c>
      <c r="T1478" s="1">
        <v>24.899598393573999</v>
      </c>
      <c r="U1478" s="8">
        <v>113.65461847389599</v>
      </c>
    </row>
    <row r="1479" spans="3:21" x14ac:dyDescent="0.2">
      <c r="C1479" s="66" t="s">
        <v>31</v>
      </c>
      <c r="D1479" s="66" t="s">
        <v>23</v>
      </c>
      <c r="E1479" s="5" t="s">
        <v>32</v>
      </c>
      <c r="F1479" s="51" t="str">
        <f t="shared" si="2"/>
        <v/>
      </c>
      <c r="G1479" s="6">
        <v>60</v>
      </c>
      <c r="H1479" s="13">
        <v>8.333333333333</v>
      </c>
      <c r="I1479" s="2">
        <v>3.333333333333</v>
      </c>
      <c r="J1479" s="2">
        <v>6.666666666667</v>
      </c>
      <c r="K1479" s="14" t="s">
        <v>61</v>
      </c>
      <c r="L1479" s="2">
        <v>15</v>
      </c>
      <c r="M1479" s="2">
        <v>13.333333333333</v>
      </c>
      <c r="N1479" s="2">
        <v>5</v>
      </c>
      <c r="O1479" s="14" t="s">
        <v>61</v>
      </c>
      <c r="P1479" s="2">
        <v>5</v>
      </c>
      <c r="Q1479" s="2">
        <v>6.666666666667</v>
      </c>
      <c r="R1479" s="2">
        <v>63.333333333333002</v>
      </c>
      <c r="S1479" s="2">
        <v>3.333333333333</v>
      </c>
      <c r="T1479" s="2">
        <v>33.333333333333002</v>
      </c>
      <c r="U1479" s="11">
        <v>130</v>
      </c>
    </row>
    <row r="1480" spans="3:21" ht="26" x14ac:dyDescent="0.2">
      <c r="C1480" s="70"/>
      <c r="D1480" s="67"/>
      <c r="E1480" s="4" t="s">
        <v>33</v>
      </c>
      <c r="F1480" s="52" t="str">
        <f t="shared" si="2"/>
        <v/>
      </c>
      <c r="G1480" s="7">
        <v>842</v>
      </c>
      <c r="H1480" s="9">
        <v>2.256532066508</v>
      </c>
      <c r="I1480" s="1">
        <v>4.6318289786219999</v>
      </c>
      <c r="J1480" s="1">
        <v>1.5439429928740001</v>
      </c>
      <c r="K1480" s="1">
        <v>0.23752969121100001</v>
      </c>
      <c r="L1480" s="1">
        <v>7.4821852731589997</v>
      </c>
      <c r="M1480" s="1">
        <v>13.895486935867</v>
      </c>
      <c r="N1480" s="1">
        <v>0.23752969121100001</v>
      </c>
      <c r="O1480" s="1">
        <v>0.83135391924000002</v>
      </c>
      <c r="P1480" s="1">
        <v>4.3942992874110001</v>
      </c>
      <c r="Q1480" s="1">
        <v>2.256532066508</v>
      </c>
      <c r="R1480" s="1">
        <v>71.258907363419993</v>
      </c>
      <c r="S1480" s="1">
        <v>5.1068883610449998</v>
      </c>
      <c r="T1480" s="1">
        <v>23.634204275534</v>
      </c>
      <c r="U1480" s="8">
        <v>114.13301662707801</v>
      </c>
    </row>
    <row r="1481" spans="3:21" ht="39" x14ac:dyDescent="0.2">
      <c r="C1481" s="70"/>
      <c r="D1481" s="67"/>
      <c r="E1481" s="4" t="s">
        <v>34</v>
      </c>
      <c r="F1481" s="52" t="str">
        <f t="shared" si="2"/>
        <v>*</v>
      </c>
      <c r="G1481" s="7">
        <v>13</v>
      </c>
      <c r="H1481" s="17" t="s">
        <v>61</v>
      </c>
      <c r="I1481" s="1">
        <v>7.6923076923079998</v>
      </c>
      <c r="J1481" s="3" t="s">
        <v>61</v>
      </c>
      <c r="K1481" s="3" t="s">
        <v>61</v>
      </c>
      <c r="L1481" s="1">
        <v>30.769230769231001</v>
      </c>
      <c r="M1481" s="1">
        <v>23.076923076922998</v>
      </c>
      <c r="N1481" s="3" t="s">
        <v>61</v>
      </c>
      <c r="O1481" s="1">
        <v>7.6923076923079998</v>
      </c>
      <c r="P1481" s="1">
        <v>23.076923076922998</v>
      </c>
      <c r="Q1481" s="3" t="s">
        <v>61</v>
      </c>
      <c r="R1481" s="1">
        <v>38.461538461537998</v>
      </c>
      <c r="S1481" s="1">
        <v>7.6923076923079998</v>
      </c>
      <c r="T1481" s="1">
        <v>53.846153846154003</v>
      </c>
      <c r="U1481" s="8">
        <v>138.461538461538</v>
      </c>
    </row>
    <row r="1482" spans="3:21" ht="39" x14ac:dyDescent="0.2">
      <c r="C1482" s="70"/>
      <c r="D1482" s="67"/>
      <c r="E1482" s="4" t="s">
        <v>35</v>
      </c>
      <c r="F1482" s="52" t="str">
        <f t="shared" si="2"/>
        <v/>
      </c>
      <c r="G1482" s="7">
        <v>158</v>
      </c>
      <c r="H1482" s="9">
        <v>5.0632911392409996</v>
      </c>
      <c r="I1482" s="1">
        <v>5.0632911392409996</v>
      </c>
      <c r="J1482" s="1">
        <v>1.8987341772149999</v>
      </c>
      <c r="K1482" s="1">
        <v>0.63291139240500005</v>
      </c>
      <c r="L1482" s="1">
        <v>8.8607594936710008</v>
      </c>
      <c r="M1482" s="1">
        <v>17.721518987342002</v>
      </c>
      <c r="N1482" s="1">
        <v>0.63291139240500005</v>
      </c>
      <c r="O1482" s="1">
        <v>2.5316455696200002</v>
      </c>
      <c r="P1482" s="1">
        <v>6.3291139240509997</v>
      </c>
      <c r="Q1482" s="1">
        <v>5.0632911392409996</v>
      </c>
      <c r="R1482" s="1">
        <v>63.924050632910998</v>
      </c>
      <c r="S1482" s="1">
        <v>4.4303797468350004</v>
      </c>
      <c r="T1482" s="1">
        <v>31.645569620252999</v>
      </c>
      <c r="U1482" s="8">
        <v>122.151898734177</v>
      </c>
    </row>
    <row r="1483" spans="3:21" ht="26" x14ac:dyDescent="0.2">
      <c r="C1483" s="70"/>
      <c r="D1483" s="67"/>
      <c r="E1483" s="4" t="s">
        <v>36</v>
      </c>
      <c r="F1483" s="52" t="str">
        <f t="shared" si="2"/>
        <v/>
      </c>
      <c r="G1483" s="7">
        <v>170</v>
      </c>
      <c r="H1483" s="9">
        <v>2.352941176471</v>
      </c>
      <c r="I1483" s="1">
        <v>3.5294117647059999</v>
      </c>
      <c r="J1483" s="1">
        <v>0.58823529411800002</v>
      </c>
      <c r="K1483" s="3" t="s">
        <v>61</v>
      </c>
      <c r="L1483" s="1">
        <v>5.2941176470590001</v>
      </c>
      <c r="M1483" s="1">
        <v>8.2352941176469994</v>
      </c>
      <c r="N1483" s="3" t="s">
        <v>61</v>
      </c>
      <c r="O1483" s="1">
        <v>2.352941176471</v>
      </c>
      <c r="P1483" s="1">
        <v>1.1764705882349999</v>
      </c>
      <c r="Q1483" s="1">
        <v>2.352941176471</v>
      </c>
      <c r="R1483" s="1">
        <v>72.941176470588005</v>
      </c>
      <c r="S1483" s="1">
        <v>5.8823529411760003</v>
      </c>
      <c r="T1483" s="1">
        <v>21.176470588234999</v>
      </c>
      <c r="U1483" s="8">
        <v>104.705882352941</v>
      </c>
    </row>
    <row r="1484" spans="3:21" x14ac:dyDescent="0.2">
      <c r="C1484" s="70"/>
      <c r="D1484" s="67"/>
      <c r="E1484" s="4" t="s">
        <v>37</v>
      </c>
      <c r="F1484" s="52" t="str">
        <f t="shared" si="2"/>
        <v>*</v>
      </c>
      <c r="G1484" s="7">
        <v>23</v>
      </c>
      <c r="H1484" s="9">
        <v>4.3478260869570002</v>
      </c>
      <c r="I1484" s="3" t="s">
        <v>61</v>
      </c>
      <c r="J1484" s="1">
        <v>4.3478260869570002</v>
      </c>
      <c r="K1484" s="3" t="s">
        <v>61</v>
      </c>
      <c r="L1484" s="3" t="s">
        <v>61</v>
      </c>
      <c r="M1484" s="1">
        <v>21.739130434783</v>
      </c>
      <c r="N1484" s="1">
        <v>4.3478260869570002</v>
      </c>
      <c r="O1484" s="3" t="s">
        <v>61</v>
      </c>
      <c r="P1484" s="1">
        <v>17.391304347826001</v>
      </c>
      <c r="Q1484" s="1">
        <v>8.6956521739130004</v>
      </c>
      <c r="R1484" s="1">
        <v>43.478260869564998</v>
      </c>
      <c r="S1484" s="1">
        <v>17.391304347826001</v>
      </c>
      <c r="T1484" s="1">
        <v>39.130434782609001</v>
      </c>
      <c r="U1484" s="8">
        <v>121.73913043478299</v>
      </c>
    </row>
    <row r="1485" spans="3:21" x14ac:dyDescent="0.2">
      <c r="C1485" s="70"/>
      <c r="D1485" s="66" t="s">
        <v>20</v>
      </c>
      <c r="E1485" s="5" t="s">
        <v>32</v>
      </c>
      <c r="F1485" s="51" t="str">
        <f t="shared" si="2"/>
        <v>*</v>
      </c>
      <c r="G1485" s="6">
        <v>32</v>
      </c>
      <c r="H1485" s="13">
        <v>15.625</v>
      </c>
      <c r="I1485" s="2">
        <v>6.25</v>
      </c>
      <c r="J1485" s="2">
        <v>9.375</v>
      </c>
      <c r="K1485" s="14" t="s">
        <v>61</v>
      </c>
      <c r="L1485" s="2">
        <v>25</v>
      </c>
      <c r="M1485" s="2">
        <v>15.625</v>
      </c>
      <c r="N1485" s="2">
        <v>6.25</v>
      </c>
      <c r="O1485" s="14" t="s">
        <v>61</v>
      </c>
      <c r="P1485" s="2">
        <v>6.25</v>
      </c>
      <c r="Q1485" s="2">
        <v>6.25</v>
      </c>
      <c r="R1485" s="2">
        <v>56.25</v>
      </c>
      <c r="S1485" s="14" t="s">
        <v>61</v>
      </c>
      <c r="T1485" s="2">
        <v>43.75</v>
      </c>
      <c r="U1485" s="11">
        <v>146.875</v>
      </c>
    </row>
    <row r="1486" spans="3:21" ht="26" x14ac:dyDescent="0.2">
      <c r="C1486" s="70"/>
      <c r="D1486" s="67"/>
      <c r="E1486" s="4" t="s">
        <v>33</v>
      </c>
      <c r="F1486" s="52" t="str">
        <f t="shared" si="2"/>
        <v/>
      </c>
      <c r="G1486" s="7">
        <v>472</v>
      </c>
      <c r="H1486" s="9">
        <v>2.9661016949149999</v>
      </c>
      <c r="I1486" s="1">
        <v>4.4491525423729996</v>
      </c>
      <c r="J1486" s="1">
        <v>1.6949152542370001</v>
      </c>
      <c r="K1486" s="1">
        <v>0.42372881355899999</v>
      </c>
      <c r="L1486" s="1">
        <v>8.8983050847459992</v>
      </c>
      <c r="M1486" s="1">
        <v>12.923728813559</v>
      </c>
      <c r="N1486" s="1">
        <v>0.42372881355899999</v>
      </c>
      <c r="O1486" s="1">
        <v>0.21186440677999999</v>
      </c>
      <c r="P1486" s="1">
        <v>5.5084745762710003</v>
      </c>
      <c r="Q1486" s="1">
        <v>1.906779661017</v>
      </c>
      <c r="R1486" s="1">
        <v>72.033898305085003</v>
      </c>
      <c r="S1486" s="1">
        <v>4.2372881355930003</v>
      </c>
      <c r="T1486" s="1">
        <v>23.728813559321999</v>
      </c>
      <c r="U1486" s="8">
        <v>115.67796610169501</v>
      </c>
    </row>
    <row r="1487" spans="3:21" ht="39" x14ac:dyDescent="0.2">
      <c r="C1487" s="70"/>
      <c r="D1487" s="67"/>
      <c r="E1487" s="4" t="s">
        <v>34</v>
      </c>
      <c r="F1487" s="52" t="str">
        <f t="shared" si="2"/>
        <v>*</v>
      </c>
      <c r="G1487" s="7">
        <v>6</v>
      </c>
      <c r="H1487" s="17" t="s">
        <v>61</v>
      </c>
      <c r="I1487" s="1">
        <v>16.666666666666998</v>
      </c>
      <c r="J1487" s="3" t="s">
        <v>61</v>
      </c>
      <c r="K1487" s="3" t="s">
        <v>61</v>
      </c>
      <c r="L1487" s="1">
        <v>33.333333333333002</v>
      </c>
      <c r="M1487" s="3" t="s">
        <v>61</v>
      </c>
      <c r="N1487" s="3" t="s">
        <v>61</v>
      </c>
      <c r="O1487" s="3" t="s">
        <v>61</v>
      </c>
      <c r="P1487" s="1">
        <v>16.666666666666998</v>
      </c>
      <c r="Q1487" s="3" t="s">
        <v>61</v>
      </c>
      <c r="R1487" s="1">
        <v>33.333333333333002</v>
      </c>
      <c r="S1487" s="3" t="s">
        <v>61</v>
      </c>
      <c r="T1487" s="1">
        <v>66.666666666666998</v>
      </c>
      <c r="U1487" s="8">
        <v>100</v>
      </c>
    </row>
    <row r="1488" spans="3:21" ht="39" x14ac:dyDescent="0.2">
      <c r="C1488" s="70"/>
      <c r="D1488" s="67"/>
      <c r="E1488" s="4" t="s">
        <v>35</v>
      </c>
      <c r="F1488" s="52" t="str">
        <f t="shared" si="2"/>
        <v/>
      </c>
      <c r="G1488" s="7">
        <v>60</v>
      </c>
      <c r="H1488" s="9">
        <v>8.333333333333</v>
      </c>
      <c r="I1488" s="1">
        <v>5</v>
      </c>
      <c r="J1488" s="1">
        <v>1.666666666667</v>
      </c>
      <c r="K1488" s="1">
        <v>1.666666666667</v>
      </c>
      <c r="L1488" s="1">
        <v>5</v>
      </c>
      <c r="M1488" s="1">
        <v>15</v>
      </c>
      <c r="N1488" s="3" t="s">
        <v>61</v>
      </c>
      <c r="O1488" s="1">
        <v>1.666666666667</v>
      </c>
      <c r="P1488" s="1">
        <v>5</v>
      </c>
      <c r="Q1488" s="1">
        <v>5</v>
      </c>
      <c r="R1488" s="1">
        <v>70</v>
      </c>
      <c r="S1488" s="1">
        <v>3.333333333333</v>
      </c>
      <c r="T1488" s="1">
        <v>26.666666666666998</v>
      </c>
      <c r="U1488" s="8">
        <v>121.666666666667</v>
      </c>
    </row>
    <row r="1489" spans="3:21" ht="26" x14ac:dyDescent="0.2">
      <c r="C1489" s="70"/>
      <c r="D1489" s="67"/>
      <c r="E1489" s="4" t="s">
        <v>36</v>
      </c>
      <c r="F1489" s="52" t="str">
        <f t="shared" si="2"/>
        <v>*</v>
      </c>
      <c r="G1489" s="7">
        <v>49</v>
      </c>
      <c r="H1489" s="9">
        <v>2.040816326531</v>
      </c>
      <c r="I1489" s="1">
        <v>8.1632653061219997</v>
      </c>
      <c r="J1489" s="3" t="s">
        <v>61</v>
      </c>
      <c r="K1489" s="3" t="s">
        <v>61</v>
      </c>
      <c r="L1489" s="1">
        <v>4.0816326530609999</v>
      </c>
      <c r="M1489" s="1">
        <v>6.1224489795919999</v>
      </c>
      <c r="N1489" s="3" t="s">
        <v>61</v>
      </c>
      <c r="O1489" s="1">
        <v>2.040816326531</v>
      </c>
      <c r="P1489" s="3" t="s">
        <v>61</v>
      </c>
      <c r="Q1489" s="3" t="s">
        <v>61</v>
      </c>
      <c r="R1489" s="1">
        <v>75.510204081633006</v>
      </c>
      <c r="S1489" s="1">
        <v>8.1632653061219997</v>
      </c>
      <c r="T1489" s="1">
        <v>16.326530612245001</v>
      </c>
      <c r="U1489" s="8">
        <v>106.12244897959199</v>
      </c>
    </row>
    <row r="1490" spans="3:21" x14ac:dyDescent="0.2">
      <c r="C1490" s="70"/>
      <c r="D1490" s="67"/>
      <c r="E1490" s="4" t="s">
        <v>37</v>
      </c>
      <c r="F1490" s="52" t="str">
        <f t="shared" si="2"/>
        <v>*</v>
      </c>
      <c r="G1490" s="7">
        <v>9</v>
      </c>
      <c r="H1490" s="17" t="s">
        <v>61</v>
      </c>
      <c r="I1490" s="3" t="s">
        <v>61</v>
      </c>
      <c r="J1490" s="3" t="s">
        <v>61</v>
      </c>
      <c r="K1490" s="3" t="s">
        <v>61</v>
      </c>
      <c r="L1490" s="3" t="s">
        <v>61</v>
      </c>
      <c r="M1490" s="1">
        <v>22.222222222222001</v>
      </c>
      <c r="N1490" s="3" t="s">
        <v>61</v>
      </c>
      <c r="O1490" s="3" t="s">
        <v>61</v>
      </c>
      <c r="P1490" s="1">
        <v>22.222222222222001</v>
      </c>
      <c r="Q1490" s="3" t="s">
        <v>61</v>
      </c>
      <c r="R1490" s="1">
        <v>55.555555555555998</v>
      </c>
      <c r="S1490" s="1">
        <v>11.111111111111001</v>
      </c>
      <c r="T1490" s="1">
        <v>33.333333333333002</v>
      </c>
      <c r="U1490" s="8">
        <v>111.111111111111</v>
      </c>
    </row>
    <row r="1491" spans="3:21" x14ac:dyDescent="0.2">
      <c r="C1491" s="70"/>
      <c r="D1491" s="66" t="s">
        <v>21</v>
      </c>
      <c r="E1491" s="5" t="s">
        <v>32</v>
      </c>
      <c r="F1491" s="51" t="str">
        <f t="shared" si="2"/>
        <v>*</v>
      </c>
      <c r="G1491" s="6">
        <v>28</v>
      </c>
      <c r="H1491" s="35" t="s">
        <v>61</v>
      </c>
      <c r="I1491" s="14" t="s">
        <v>61</v>
      </c>
      <c r="J1491" s="2">
        <v>3.5714285714290002</v>
      </c>
      <c r="K1491" s="14" t="s">
        <v>61</v>
      </c>
      <c r="L1491" s="2">
        <v>3.5714285714290002</v>
      </c>
      <c r="M1491" s="2">
        <v>10.714285714286</v>
      </c>
      <c r="N1491" s="2">
        <v>3.5714285714290002</v>
      </c>
      <c r="O1491" s="14" t="s">
        <v>61</v>
      </c>
      <c r="P1491" s="2">
        <v>3.5714285714290002</v>
      </c>
      <c r="Q1491" s="2">
        <v>7.1428571428570002</v>
      </c>
      <c r="R1491" s="2">
        <v>71.428571428571004</v>
      </c>
      <c r="S1491" s="2">
        <v>7.1428571428570002</v>
      </c>
      <c r="T1491" s="2">
        <v>21.428571428571001</v>
      </c>
      <c r="U1491" s="11">
        <v>110.71428571428601</v>
      </c>
    </row>
    <row r="1492" spans="3:21" ht="26" x14ac:dyDescent="0.2">
      <c r="C1492" s="70"/>
      <c r="D1492" s="67"/>
      <c r="E1492" s="4" t="s">
        <v>33</v>
      </c>
      <c r="F1492" s="52" t="str">
        <f t="shared" si="2"/>
        <v/>
      </c>
      <c r="G1492" s="7">
        <v>370</v>
      </c>
      <c r="H1492" s="9">
        <v>1.351351351351</v>
      </c>
      <c r="I1492" s="1">
        <v>4.8648648648649999</v>
      </c>
      <c r="J1492" s="1">
        <v>1.351351351351</v>
      </c>
      <c r="K1492" s="3" t="s">
        <v>61</v>
      </c>
      <c r="L1492" s="1">
        <v>5.6756756756759996</v>
      </c>
      <c r="M1492" s="1">
        <v>15.135135135135</v>
      </c>
      <c r="N1492" s="3" t="s">
        <v>61</v>
      </c>
      <c r="O1492" s="1">
        <v>1.6216216216220001</v>
      </c>
      <c r="P1492" s="1">
        <v>2.9729729729729999</v>
      </c>
      <c r="Q1492" s="1">
        <v>2.7027027027030002</v>
      </c>
      <c r="R1492" s="1">
        <v>70.270270270270004</v>
      </c>
      <c r="S1492" s="1">
        <v>6.216216216216</v>
      </c>
      <c r="T1492" s="1">
        <v>23.513513513513999</v>
      </c>
      <c r="U1492" s="8">
        <v>112.16216216216201</v>
      </c>
    </row>
    <row r="1493" spans="3:21" ht="39" x14ac:dyDescent="0.2">
      <c r="C1493" s="70"/>
      <c r="D1493" s="67"/>
      <c r="E1493" s="4" t="s">
        <v>34</v>
      </c>
      <c r="F1493" s="52" t="str">
        <f t="shared" si="2"/>
        <v>*</v>
      </c>
      <c r="G1493" s="7">
        <v>7</v>
      </c>
      <c r="H1493" s="17" t="s">
        <v>61</v>
      </c>
      <c r="I1493" s="3" t="s">
        <v>61</v>
      </c>
      <c r="J1493" s="3" t="s">
        <v>61</v>
      </c>
      <c r="K1493" s="3" t="s">
        <v>61</v>
      </c>
      <c r="L1493" s="1">
        <v>28.571428571428999</v>
      </c>
      <c r="M1493" s="1">
        <v>42.857142857143003</v>
      </c>
      <c r="N1493" s="3" t="s">
        <v>61</v>
      </c>
      <c r="O1493" s="1">
        <v>14.285714285714</v>
      </c>
      <c r="P1493" s="1">
        <v>28.571428571428999</v>
      </c>
      <c r="Q1493" s="3" t="s">
        <v>61</v>
      </c>
      <c r="R1493" s="1">
        <v>42.857142857143003</v>
      </c>
      <c r="S1493" s="1">
        <v>14.285714285714</v>
      </c>
      <c r="T1493" s="1">
        <v>42.857142857143003</v>
      </c>
      <c r="U1493" s="8">
        <v>171.42857142857099</v>
      </c>
    </row>
    <row r="1494" spans="3:21" ht="39" x14ac:dyDescent="0.2">
      <c r="C1494" s="70"/>
      <c r="D1494" s="67"/>
      <c r="E1494" s="4" t="s">
        <v>35</v>
      </c>
      <c r="F1494" s="52" t="str">
        <f t="shared" si="2"/>
        <v/>
      </c>
      <c r="G1494" s="7">
        <v>98</v>
      </c>
      <c r="H1494" s="9">
        <v>3.0612244897959999</v>
      </c>
      <c r="I1494" s="1">
        <v>5.1020408163270003</v>
      </c>
      <c r="J1494" s="1">
        <v>2.040816326531</v>
      </c>
      <c r="K1494" s="3" t="s">
        <v>61</v>
      </c>
      <c r="L1494" s="1">
        <v>11.224489795918</v>
      </c>
      <c r="M1494" s="1">
        <v>19.387755102041002</v>
      </c>
      <c r="N1494" s="1">
        <v>1.0204081632649999</v>
      </c>
      <c r="O1494" s="1">
        <v>3.0612244897959999</v>
      </c>
      <c r="P1494" s="1">
        <v>7.1428571428570002</v>
      </c>
      <c r="Q1494" s="1">
        <v>5.1020408163270003</v>
      </c>
      <c r="R1494" s="1">
        <v>60.204081632653001</v>
      </c>
      <c r="S1494" s="1">
        <v>5.1020408163270003</v>
      </c>
      <c r="T1494" s="1">
        <v>34.693877551020002</v>
      </c>
      <c r="U1494" s="8">
        <v>122.448979591837</v>
      </c>
    </row>
    <row r="1495" spans="3:21" ht="26" x14ac:dyDescent="0.2">
      <c r="C1495" s="70"/>
      <c r="D1495" s="67"/>
      <c r="E1495" s="4" t="s">
        <v>36</v>
      </c>
      <c r="F1495" s="52" t="str">
        <f t="shared" si="2"/>
        <v/>
      </c>
      <c r="G1495" s="7">
        <v>121</v>
      </c>
      <c r="H1495" s="9">
        <v>2.4793388429749998</v>
      </c>
      <c r="I1495" s="1">
        <v>1.6528925619829999</v>
      </c>
      <c r="J1495" s="1">
        <v>0.82644628099200002</v>
      </c>
      <c r="K1495" s="3" t="s">
        <v>61</v>
      </c>
      <c r="L1495" s="1">
        <v>5.7851239669419998</v>
      </c>
      <c r="M1495" s="1">
        <v>9.0909090909089993</v>
      </c>
      <c r="N1495" s="3" t="s">
        <v>61</v>
      </c>
      <c r="O1495" s="1">
        <v>2.4793388429749998</v>
      </c>
      <c r="P1495" s="1">
        <v>1.6528925619829999</v>
      </c>
      <c r="Q1495" s="1">
        <v>3.305785123967</v>
      </c>
      <c r="R1495" s="1">
        <v>71.900826446281002</v>
      </c>
      <c r="S1495" s="1">
        <v>4.9586776859499997</v>
      </c>
      <c r="T1495" s="1">
        <v>23.140495867769001</v>
      </c>
      <c r="U1495" s="8">
        <v>104.132231404959</v>
      </c>
    </row>
    <row r="1496" spans="3:21" x14ac:dyDescent="0.2">
      <c r="C1496" s="70"/>
      <c r="D1496" s="67"/>
      <c r="E1496" s="4" t="s">
        <v>37</v>
      </c>
      <c r="F1496" s="52" t="str">
        <f t="shared" si="2"/>
        <v>*</v>
      </c>
      <c r="G1496" s="7">
        <v>14</v>
      </c>
      <c r="H1496" s="9">
        <v>7.1428571428570002</v>
      </c>
      <c r="I1496" s="3" t="s">
        <v>61</v>
      </c>
      <c r="J1496" s="1">
        <v>7.1428571428570002</v>
      </c>
      <c r="K1496" s="3" t="s">
        <v>61</v>
      </c>
      <c r="L1496" s="3" t="s">
        <v>61</v>
      </c>
      <c r="M1496" s="1">
        <v>21.428571428571001</v>
      </c>
      <c r="N1496" s="1">
        <v>7.1428571428570002</v>
      </c>
      <c r="O1496" s="3" t="s">
        <v>61</v>
      </c>
      <c r="P1496" s="1">
        <v>14.285714285714</v>
      </c>
      <c r="Q1496" s="1">
        <v>14.285714285714</v>
      </c>
      <c r="R1496" s="1">
        <v>35.714285714286</v>
      </c>
      <c r="S1496" s="1">
        <v>21.428571428571001</v>
      </c>
      <c r="T1496" s="1">
        <v>42.857142857143003</v>
      </c>
      <c r="U1496" s="8">
        <v>128.57142857142901</v>
      </c>
    </row>
    <row r="1497" spans="3:21" x14ac:dyDescent="0.2">
      <c r="C1497" s="66" t="s">
        <v>38</v>
      </c>
      <c r="D1497" s="66" t="s">
        <v>23</v>
      </c>
      <c r="E1497" s="5" t="s">
        <v>39</v>
      </c>
      <c r="F1497" s="51" t="str">
        <f t="shared" si="2"/>
        <v/>
      </c>
      <c r="G1497" s="6">
        <v>374</v>
      </c>
      <c r="H1497" s="13">
        <v>4.2780748663099999</v>
      </c>
      <c r="I1497" s="2">
        <v>4.5454545454549997</v>
      </c>
      <c r="J1497" s="2">
        <v>1.336898395722</v>
      </c>
      <c r="K1497" s="2">
        <v>0.26737967914400002</v>
      </c>
      <c r="L1497" s="2">
        <v>9.3582887700530009</v>
      </c>
      <c r="M1497" s="2">
        <v>13.903743315508001</v>
      </c>
      <c r="N1497" s="2">
        <v>1.069518716578</v>
      </c>
      <c r="O1497" s="2">
        <v>2.1390374331549999</v>
      </c>
      <c r="P1497" s="2">
        <v>4.8128342245990003</v>
      </c>
      <c r="Q1497" s="2">
        <v>3.7433155080209999</v>
      </c>
      <c r="R1497" s="2">
        <v>66.844919786096</v>
      </c>
      <c r="S1497" s="2">
        <v>4.2780748663099999</v>
      </c>
      <c r="T1497" s="2">
        <v>28.877005347594</v>
      </c>
      <c r="U1497" s="11">
        <v>116.577540106952</v>
      </c>
    </row>
    <row r="1498" spans="3:21" x14ac:dyDescent="0.2">
      <c r="C1498" s="70"/>
      <c r="D1498" s="67"/>
      <c r="E1498" s="4" t="s">
        <v>40</v>
      </c>
      <c r="F1498" s="52" t="str">
        <f t="shared" si="2"/>
        <v/>
      </c>
      <c r="G1498" s="7">
        <v>815</v>
      </c>
      <c r="H1498" s="9">
        <v>2.3312883435580001</v>
      </c>
      <c r="I1498" s="1">
        <v>4.539877300613</v>
      </c>
      <c r="J1498" s="1">
        <v>1.7177914110429999</v>
      </c>
      <c r="K1498" s="1">
        <v>0.122699386503</v>
      </c>
      <c r="L1498" s="1">
        <v>7.4846625766869996</v>
      </c>
      <c r="M1498" s="1">
        <v>13.98773006135</v>
      </c>
      <c r="N1498" s="1">
        <v>0.24539877300599999</v>
      </c>
      <c r="O1498" s="1">
        <v>0.85889570552100003</v>
      </c>
      <c r="P1498" s="1">
        <v>4.0490797546010002</v>
      </c>
      <c r="Q1498" s="1">
        <v>2.3312883435580001</v>
      </c>
      <c r="R1498" s="1">
        <v>71.042944785276006</v>
      </c>
      <c r="S1498" s="1">
        <v>5.0306748466259998</v>
      </c>
      <c r="T1498" s="1">
        <v>23.926380368097998</v>
      </c>
      <c r="U1498" s="8">
        <v>113.742331288344</v>
      </c>
    </row>
    <row r="1499" spans="3:21" x14ac:dyDescent="0.2">
      <c r="C1499" s="70"/>
      <c r="D1499" s="67"/>
      <c r="E1499" s="4" t="s">
        <v>41</v>
      </c>
      <c r="F1499" s="52" t="str">
        <f t="shared" si="2"/>
        <v/>
      </c>
      <c r="G1499" s="7">
        <v>0</v>
      </c>
      <c r="H1499" s="17" t="s">
        <v>61</v>
      </c>
      <c r="I1499" s="3" t="s">
        <v>61</v>
      </c>
      <c r="J1499" s="3" t="s">
        <v>61</v>
      </c>
      <c r="K1499" s="3" t="s">
        <v>61</v>
      </c>
      <c r="L1499" s="3" t="s">
        <v>61</v>
      </c>
      <c r="M1499" s="3" t="s">
        <v>61</v>
      </c>
      <c r="N1499" s="3" t="s">
        <v>61</v>
      </c>
      <c r="O1499" s="3" t="s">
        <v>61</v>
      </c>
      <c r="P1499" s="3" t="s">
        <v>61</v>
      </c>
      <c r="Q1499" s="3" t="s">
        <v>61</v>
      </c>
      <c r="R1499" s="3" t="s">
        <v>61</v>
      </c>
      <c r="S1499" s="3" t="s">
        <v>61</v>
      </c>
      <c r="T1499" s="3" t="s">
        <v>61</v>
      </c>
      <c r="U1499" s="18" t="s">
        <v>61</v>
      </c>
    </row>
    <row r="1500" spans="3:21" x14ac:dyDescent="0.2">
      <c r="C1500" s="70"/>
      <c r="D1500" s="67"/>
      <c r="E1500" s="4" t="s">
        <v>42</v>
      </c>
      <c r="F1500" s="52" t="str">
        <f t="shared" si="2"/>
        <v>*</v>
      </c>
      <c r="G1500" s="7">
        <v>25</v>
      </c>
      <c r="H1500" s="17" t="s">
        <v>61</v>
      </c>
      <c r="I1500" s="1">
        <v>8</v>
      </c>
      <c r="J1500" s="1">
        <v>4</v>
      </c>
      <c r="K1500" s="3" t="s">
        <v>61</v>
      </c>
      <c r="L1500" s="1">
        <v>4</v>
      </c>
      <c r="M1500" s="1">
        <v>24</v>
      </c>
      <c r="N1500" s="1">
        <v>4</v>
      </c>
      <c r="O1500" s="1">
        <v>4</v>
      </c>
      <c r="P1500" s="1">
        <v>16</v>
      </c>
      <c r="Q1500" s="1">
        <v>8</v>
      </c>
      <c r="R1500" s="1">
        <v>60</v>
      </c>
      <c r="S1500" s="1">
        <v>12</v>
      </c>
      <c r="T1500" s="1">
        <v>28</v>
      </c>
      <c r="U1500" s="8">
        <v>144</v>
      </c>
    </row>
    <row r="1501" spans="3:21" x14ac:dyDescent="0.2">
      <c r="C1501" s="70"/>
      <c r="D1501" s="67"/>
      <c r="E1501" s="4" t="s">
        <v>43</v>
      </c>
      <c r="F1501" s="52" t="str">
        <f t="shared" si="2"/>
        <v>*</v>
      </c>
      <c r="G1501" s="7">
        <v>9</v>
      </c>
      <c r="H1501" s="17" t="s">
        <v>61</v>
      </c>
      <c r="I1501" s="3" t="s">
        <v>61</v>
      </c>
      <c r="J1501" s="3" t="s">
        <v>61</v>
      </c>
      <c r="K1501" s="3" t="s">
        <v>61</v>
      </c>
      <c r="L1501" s="1">
        <v>11.111111111111001</v>
      </c>
      <c r="M1501" s="3" t="s">
        <v>61</v>
      </c>
      <c r="N1501" s="3" t="s">
        <v>61</v>
      </c>
      <c r="O1501" s="3" t="s">
        <v>61</v>
      </c>
      <c r="P1501" s="1">
        <v>11.111111111111001</v>
      </c>
      <c r="Q1501" s="3" t="s">
        <v>61</v>
      </c>
      <c r="R1501" s="1">
        <v>55.555555555555998</v>
      </c>
      <c r="S1501" s="1">
        <v>22.222222222222001</v>
      </c>
      <c r="T1501" s="1">
        <v>22.222222222222001</v>
      </c>
      <c r="U1501" s="8">
        <v>100</v>
      </c>
    </row>
    <row r="1502" spans="3:21" x14ac:dyDescent="0.2">
      <c r="C1502" s="70"/>
      <c r="D1502" s="67"/>
      <c r="E1502" s="4" t="s">
        <v>44</v>
      </c>
      <c r="F1502" s="52" t="str">
        <f t="shared" si="2"/>
        <v>*</v>
      </c>
      <c r="G1502" s="7">
        <v>28</v>
      </c>
      <c r="H1502" s="9">
        <v>3.5714285714290002</v>
      </c>
      <c r="I1502" s="3" t="s">
        <v>61</v>
      </c>
      <c r="J1502" s="1">
        <v>3.5714285714290002</v>
      </c>
      <c r="K1502" s="3" t="s">
        <v>61</v>
      </c>
      <c r="L1502" s="1">
        <v>3.5714285714290002</v>
      </c>
      <c r="M1502" s="1">
        <v>3.5714285714290002</v>
      </c>
      <c r="N1502" s="3" t="s">
        <v>61</v>
      </c>
      <c r="O1502" s="3" t="s">
        <v>61</v>
      </c>
      <c r="P1502" s="1">
        <v>10.714285714286</v>
      </c>
      <c r="Q1502" s="1">
        <v>3.5714285714290002</v>
      </c>
      <c r="R1502" s="1">
        <v>75</v>
      </c>
      <c r="S1502" s="1">
        <v>3.5714285714290002</v>
      </c>
      <c r="T1502" s="1">
        <v>21.428571428571001</v>
      </c>
      <c r="U1502" s="8">
        <v>107.142857142857</v>
      </c>
    </row>
    <row r="1503" spans="3:21" x14ac:dyDescent="0.2">
      <c r="C1503" s="70"/>
      <c r="D1503" s="67"/>
      <c r="E1503" s="4" t="s">
        <v>37</v>
      </c>
      <c r="F1503" s="52" t="str">
        <f t="shared" si="2"/>
        <v>*</v>
      </c>
      <c r="G1503" s="7">
        <v>15</v>
      </c>
      <c r="H1503" s="9">
        <v>6.666666666667</v>
      </c>
      <c r="I1503" s="3" t="s">
        <v>61</v>
      </c>
      <c r="J1503" s="1">
        <v>6.666666666667</v>
      </c>
      <c r="K1503" s="1">
        <v>6.666666666667</v>
      </c>
      <c r="L1503" s="3" t="s">
        <v>61</v>
      </c>
      <c r="M1503" s="1">
        <v>13.333333333333</v>
      </c>
      <c r="N1503" s="3" t="s">
        <v>61</v>
      </c>
      <c r="O1503" s="3" t="s">
        <v>61</v>
      </c>
      <c r="P1503" s="3" t="s">
        <v>61</v>
      </c>
      <c r="Q1503" s="1">
        <v>6.666666666667</v>
      </c>
      <c r="R1503" s="1">
        <v>53.333333333333002</v>
      </c>
      <c r="S1503" s="1">
        <v>26.666666666666998</v>
      </c>
      <c r="T1503" s="1">
        <v>20</v>
      </c>
      <c r="U1503" s="8">
        <v>120</v>
      </c>
    </row>
    <row r="1504" spans="3:21" x14ac:dyDescent="0.2">
      <c r="C1504" s="70"/>
      <c r="D1504" s="66" t="s">
        <v>20</v>
      </c>
      <c r="E1504" s="5" t="s">
        <v>39</v>
      </c>
      <c r="F1504" s="51" t="str">
        <f t="shared" si="2"/>
        <v/>
      </c>
      <c r="G1504" s="6">
        <v>141</v>
      </c>
      <c r="H1504" s="13">
        <v>7.0921985815599999</v>
      </c>
      <c r="I1504" s="2">
        <v>7.8014184397159996</v>
      </c>
      <c r="J1504" s="2">
        <v>0.70921985815599997</v>
      </c>
      <c r="K1504" s="2">
        <v>0.70921985815599997</v>
      </c>
      <c r="L1504" s="2">
        <v>10.638297872340001</v>
      </c>
      <c r="M1504" s="2">
        <v>12.765957446809001</v>
      </c>
      <c r="N1504" s="2">
        <v>1.4184397163119999</v>
      </c>
      <c r="O1504" s="2">
        <v>1.4184397163119999</v>
      </c>
      <c r="P1504" s="2">
        <v>5.6737588652479998</v>
      </c>
      <c r="Q1504" s="2">
        <v>2.8368794326239999</v>
      </c>
      <c r="R1504" s="2">
        <v>68.085106382979006</v>
      </c>
      <c r="S1504" s="2">
        <v>3.54609929078</v>
      </c>
      <c r="T1504" s="2">
        <v>28.368794326241002</v>
      </c>
      <c r="U1504" s="11">
        <v>122.695035460993</v>
      </c>
    </row>
    <row r="1505" spans="3:21" x14ac:dyDescent="0.2">
      <c r="C1505" s="70"/>
      <c r="D1505" s="67"/>
      <c r="E1505" s="4" t="s">
        <v>40</v>
      </c>
      <c r="F1505" s="52" t="str">
        <f t="shared" si="2"/>
        <v/>
      </c>
      <c r="G1505" s="7">
        <v>450</v>
      </c>
      <c r="H1505" s="9">
        <v>3.1111111111110001</v>
      </c>
      <c r="I1505" s="1">
        <v>4.2222222222220003</v>
      </c>
      <c r="J1505" s="1">
        <v>2</v>
      </c>
      <c r="K1505" s="1">
        <v>0.222222222222</v>
      </c>
      <c r="L1505" s="1">
        <v>8.666666666667</v>
      </c>
      <c r="M1505" s="1">
        <v>12.666666666667</v>
      </c>
      <c r="N1505" s="1">
        <v>0.444444444444</v>
      </c>
      <c r="O1505" s="1">
        <v>0.222222222222</v>
      </c>
      <c r="P1505" s="1">
        <v>4.8888888888890003</v>
      </c>
      <c r="Q1505" s="1">
        <v>2</v>
      </c>
      <c r="R1505" s="1">
        <v>72.666666666666998</v>
      </c>
      <c r="S1505" s="1">
        <v>3.5555555555559999</v>
      </c>
      <c r="T1505" s="1">
        <v>23.777777777777999</v>
      </c>
      <c r="U1505" s="8">
        <v>114.666666666667</v>
      </c>
    </row>
    <row r="1506" spans="3:21" x14ac:dyDescent="0.2">
      <c r="C1506" s="70"/>
      <c r="D1506" s="67"/>
      <c r="E1506" s="4" t="s">
        <v>41</v>
      </c>
      <c r="F1506" s="52" t="str">
        <f t="shared" si="2"/>
        <v/>
      </c>
      <c r="G1506" s="7">
        <v>0</v>
      </c>
      <c r="H1506" s="17" t="s">
        <v>61</v>
      </c>
      <c r="I1506" s="3" t="s">
        <v>61</v>
      </c>
      <c r="J1506" s="3" t="s">
        <v>61</v>
      </c>
      <c r="K1506" s="3" t="s">
        <v>61</v>
      </c>
      <c r="L1506" s="3" t="s">
        <v>61</v>
      </c>
      <c r="M1506" s="3" t="s">
        <v>61</v>
      </c>
      <c r="N1506" s="3" t="s">
        <v>61</v>
      </c>
      <c r="O1506" s="3" t="s">
        <v>61</v>
      </c>
      <c r="P1506" s="3" t="s">
        <v>61</v>
      </c>
      <c r="Q1506" s="3" t="s">
        <v>61</v>
      </c>
      <c r="R1506" s="3" t="s">
        <v>61</v>
      </c>
      <c r="S1506" s="3" t="s">
        <v>61</v>
      </c>
      <c r="T1506" s="3" t="s">
        <v>61</v>
      </c>
      <c r="U1506" s="18" t="s">
        <v>61</v>
      </c>
    </row>
    <row r="1507" spans="3:21" x14ac:dyDescent="0.2">
      <c r="C1507" s="70"/>
      <c r="D1507" s="67"/>
      <c r="E1507" s="4" t="s">
        <v>42</v>
      </c>
      <c r="F1507" s="52" t="str">
        <f t="shared" si="2"/>
        <v>*</v>
      </c>
      <c r="G1507" s="7">
        <v>13</v>
      </c>
      <c r="H1507" s="17" t="s">
        <v>61</v>
      </c>
      <c r="I1507" s="1">
        <v>7.6923076923079998</v>
      </c>
      <c r="J1507" s="1">
        <v>7.6923076923079998</v>
      </c>
      <c r="K1507" s="3" t="s">
        <v>61</v>
      </c>
      <c r="L1507" s="1">
        <v>7.6923076923079998</v>
      </c>
      <c r="M1507" s="1">
        <v>30.769230769231001</v>
      </c>
      <c r="N1507" s="3" t="s">
        <v>61</v>
      </c>
      <c r="O1507" s="3" t="s">
        <v>61</v>
      </c>
      <c r="P1507" s="1">
        <v>15.384615384615</v>
      </c>
      <c r="Q1507" s="1">
        <v>7.6923076923079998</v>
      </c>
      <c r="R1507" s="1">
        <v>53.846153846154003</v>
      </c>
      <c r="S1507" s="1">
        <v>15.384615384615</v>
      </c>
      <c r="T1507" s="1">
        <v>30.769230769231001</v>
      </c>
      <c r="U1507" s="8">
        <v>146.15384615384599</v>
      </c>
    </row>
    <row r="1508" spans="3:21" x14ac:dyDescent="0.2">
      <c r="C1508" s="70"/>
      <c r="D1508" s="67"/>
      <c r="E1508" s="4" t="s">
        <v>43</v>
      </c>
      <c r="F1508" s="52" t="str">
        <f t="shared" si="2"/>
        <v>*</v>
      </c>
      <c r="G1508" s="7">
        <v>4</v>
      </c>
      <c r="H1508" s="17" t="s">
        <v>61</v>
      </c>
      <c r="I1508" s="3" t="s">
        <v>61</v>
      </c>
      <c r="J1508" s="3" t="s">
        <v>61</v>
      </c>
      <c r="K1508" s="3" t="s">
        <v>61</v>
      </c>
      <c r="L1508" s="1">
        <v>25</v>
      </c>
      <c r="M1508" s="3" t="s">
        <v>61</v>
      </c>
      <c r="N1508" s="3" t="s">
        <v>61</v>
      </c>
      <c r="O1508" s="3" t="s">
        <v>61</v>
      </c>
      <c r="P1508" s="3" t="s">
        <v>61</v>
      </c>
      <c r="Q1508" s="3" t="s">
        <v>61</v>
      </c>
      <c r="R1508" s="1">
        <v>50</v>
      </c>
      <c r="S1508" s="1">
        <v>25</v>
      </c>
      <c r="T1508" s="1">
        <v>25</v>
      </c>
      <c r="U1508" s="8">
        <v>100</v>
      </c>
    </row>
    <row r="1509" spans="3:21" x14ac:dyDescent="0.2">
      <c r="C1509" s="70"/>
      <c r="D1509" s="67"/>
      <c r="E1509" s="4" t="s">
        <v>44</v>
      </c>
      <c r="F1509" s="52" t="str">
        <f t="shared" si="2"/>
        <v>*</v>
      </c>
      <c r="G1509" s="7">
        <v>14</v>
      </c>
      <c r="H1509" s="9">
        <v>7.1428571428570002</v>
      </c>
      <c r="I1509" s="3" t="s">
        <v>61</v>
      </c>
      <c r="J1509" s="1">
        <v>7.1428571428570002</v>
      </c>
      <c r="K1509" s="3" t="s">
        <v>61</v>
      </c>
      <c r="L1509" s="1">
        <v>7.1428571428570002</v>
      </c>
      <c r="M1509" s="1">
        <v>7.1428571428570002</v>
      </c>
      <c r="N1509" s="3" t="s">
        <v>61</v>
      </c>
      <c r="O1509" s="3" t="s">
        <v>61</v>
      </c>
      <c r="P1509" s="1">
        <v>14.285714285714</v>
      </c>
      <c r="Q1509" s="3" t="s">
        <v>61</v>
      </c>
      <c r="R1509" s="1">
        <v>64.285714285713993</v>
      </c>
      <c r="S1509" s="1">
        <v>7.1428571428570002</v>
      </c>
      <c r="T1509" s="1">
        <v>28.571428571428999</v>
      </c>
      <c r="U1509" s="8">
        <v>114.28571428571399</v>
      </c>
    </row>
    <row r="1510" spans="3:21" x14ac:dyDescent="0.2">
      <c r="C1510" s="70"/>
      <c r="D1510" s="67"/>
      <c r="E1510" s="4" t="s">
        <v>37</v>
      </c>
      <c r="F1510" s="52" t="str">
        <f t="shared" si="2"/>
        <v>*</v>
      </c>
      <c r="G1510" s="7">
        <v>6</v>
      </c>
      <c r="H1510" s="17" t="s">
        <v>61</v>
      </c>
      <c r="I1510" s="3" t="s">
        <v>61</v>
      </c>
      <c r="J1510" s="3" t="s">
        <v>61</v>
      </c>
      <c r="K1510" s="1">
        <v>16.666666666666998</v>
      </c>
      <c r="L1510" s="3" t="s">
        <v>61</v>
      </c>
      <c r="M1510" s="3" t="s">
        <v>61</v>
      </c>
      <c r="N1510" s="3" t="s">
        <v>61</v>
      </c>
      <c r="O1510" s="3" t="s">
        <v>61</v>
      </c>
      <c r="P1510" s="3" t="s">
        <v>61</v>
      </c>
      <c r="Q1510" s="3" t="s">
        <v>61</v>
      </c>
      <c r="R1510" s="1">
        <v>50</v>
      </c>
      <c r="S1510" s="1">
        <v>33.333333333333002</v>
      </c>
      <c r="T1510" s="1">
        <v>16.666666666666998</v>
      </c>
      <c r="U1510" s="8">
        <v>100</v>
      </c>
    </row>
    <row r="1511" spans="3:21" x14ac:dyDescent="0.2">
      <c r="C1511" s="70"/>
      <c r="D1511" s="66" t="s">
        <v>21</v>
      </c>
      <c r="E1511" s="5" t="s">
        <v>39</v>
      </c>
      <c r="F1511" s="51" t="str">
        <f t="shared" si="2"/>
        <v/>
      </c>
      <c r="G1511" s="6">
        <v>233</v>
      </c>
      <c r="H1511" s="13">
        <v>2.5751072961369998</v>
      </c>
      <c r="I1511" s="2">
        <v>2.5751072961369998</v>
      </c>
      <c r="J1511" s="2">
        <v>1.716738197425</v>
      </c>
      <c r="K1511" s="14" t="s">
        <v>61</v>
      </c>
      <c r="L1511" s="2">
        <v>8.5836909871239992</v>
      </c>
      <c r="M1511" s="2">
        <v>14.592274678112</v>
      </c>
      <c r="N1511" s="2">
        <v>0.85836909871199996</v>
      </c>
      <c r="O1511" s="2">
        <v>2.5751072961369998</v>
      </c>
      <c r="P1511" s="2">
        <v>4.2918454935619996</v>
      </c>
      <c r="Q1511" s="2">
        <v>4.2918454935619996</v>
      </c>
      <c r="R1511" s="2">
        <v>66.094420600858001</v>
      </c>
      <c r="S1511" s="2">
        <v>4.7210300429179997</v>
      </c>
      <c r="T1511" s="2">
        <v>29.184549356222998</v>
      </c>
      <c r="U1511" s="11">
        <v>112.875536480687</v>
      </c>
    </row>
    <row r="1512" spans="3:21" x14ac:dyDescent="0.2">
      <c r="C1512" s="70"/>
      <c r="D1512" s="67"/>
      <c r="E1512" s="4" t="s">
        <v>40</v>
      </c>
      <c r="F1512" s="52" t="str">
        <f t="shared" si="2"/>
        <v/>
      </c>
      <c r="G1512" s="7">
        <v>365</v>
      </c>
      <c r="H1512" s="9">
        <v>1.369863013699</v>
      </c>
      <c r="I1512" s="1">
        <v>4.9315068493150003</v>
      </c>
      <c r="J1512" s="1">
        <v>1.369863013699</v>
      </c>
      <c r="K1512" s="3" t="s">
        <v>61</v>
      </c>
      <c r="L1512" s="1">
        <v>6.0273972602740002</v>
      </c>
      <c r="M1512" s="1">
        <v>15.616438356164</v>
      </c>
      <c r="N1512" s="3" t="s">
        <v>61</v>
      </c>
      <c r="O1512" s="1">
        <v>1.6438356164379999</v>
      </c>
      <c r="P1512" s="1">
        <v>3.0136986301370001</v>
      </c>
      <c r="Q1512" s="1">
        <v>2.7397260273969999</v>
      </c>
      <c r="R1512" s="1">
        <v>69.041095890411</v>
      </c>
      <c r="S1512" s="1">
        <v>6.8493150684930004</v>
      </c>
      <c r="T1512" s="1">
        <v>24.109589041096001</v>
      </c>
      <c r="U1512" s="8">
        <v>112.602739726027</v>
      </c>
    </row>
    <row r="1513" spans="3:21" x14ac:dyDescent="0.2">
      <c r="C1513" s="70"/>
      <c r="D1513" s="67"/>
      <c r="E1513" s="4" t="s">
        <v>41</v>
      </c>
      <c r="F1513" s="52" t="str">
        <f t="shared" si="2"/>
        <v/>
      </c>
      <c r="G1513" s="7">
        <v>0</v>
      </c>
      <c r="H1513" s="17" t="s">
        <v>61</v>
      </c>
      <c r="I1513" s="3" t="s">
        <v>61</v>
      </c>
      <c r="J1513" s="3" t="s">
        <v>61</v>
      </c>
      <c r="K1513" s="3" t="s">
        <v>61</v>
      </c>
      <c r="L1513" s="3" t="s">
        <v>61</v>
      </c>
      <c r="M1513" s="3" t="s">
        <v>61</v>
      </c>
      <c r="N1513" s="3" t="s">
        <v>61</v>
      </c>
      <c r="O1513" s="3" t="s">
        <v>61</v>
      </c>
      <c r="P1513" s="3" t="s">
        <v>61</v>
      </c>
      <c r="Q1513" s="3" t="s">
        <v>61</v>
      </c>
      <c r="R1513" s="3" t="s">
        <v>61</v>
      </c>
      <c r="S1513" s="3" t="s">
        <v>61</v>
      </c>
      <c r="T1513" s="3" t="s">
        <v>61</v>
      </c>
      <c r="U1513" s="18" t="s">
        <v>61</v>
      </c>
    </row>
    <row r="1514" spans="3:21" x14ac:dyDescent="0.2">
      <c r="C1514" s="70"/>
      <c r="D1514" s="67"/>
      <c r="E1514" s="4" t="s">
        <v>42</v>
      </c>
      <c r="F1514" s="52" t="str">
        <f t="shared" si="2"/>
        <v>*</v>
      </c>
      <c r="G1514" s="7">
        <v>12</v>
      </c>
      <c r="H1514" s="17" t="s">
        <v>61</v>
      </c>
      <c r="I1514" s="1">
        <v>8.333333333333</v>
      </c>
      <c r="J1514" s="3" t="s">
        <v>61</v>
      </c>
      <c r="K1514" s="3" t="s">
        <v>61</v>
      </c>
      <c r="L1514" s="3" t="s">
        <v>61</v>
      </c>
      <c r="M1514" s="1">
        <v>16.666666666666998</v>
      </c>
      <c r="N1514" s="1">
        <v>8.333333333333</v>
      </c>
      <c r="O1514" s="1">
        <v>8.333333333333</v>
      </c>
      <c r="P1514" s="1">
        <v>16.666666666666998</v>
      </c>
      <c r="Q1514" s="1">
        <v>8.333333333333</v>
      </c>
      <c r="R1514" s="1">
        <v>66.666666666666998</v>
      </c>
      <c r="S1514" s="1">
        <v>8.333333333333</v>
      </c>
      <c r="T1514" s="1">
        <v>25</v>
      </c>
      <c r="U1514" s="8">
        <v>141.666666666667</v>
      </c>
    </row>
    <row r="1515" spans="3:21" x14ac:dyDescent="0.2">
      <c r="C1515" s="70"/>
      <c r="D1515" s="67"/>
      <c r="E1515" s="4" t="s">
        <v>43</v>
      </c>
      <c r="F1515" s="52" t="str">
        <f t="shared" si="2"/>
        <v>*</v>
      </c>
      <c r="G1515" s="7">
        <v>5</v>
      </c>
      <c r="H1515" s="17" t="s">
        <v>61</v>
      </c>
      <c r="I1515" s="3" t="s">
        <v>61</v>
      </c>
      <c r="J1515" s="3" t="s">
        <v>61</v>
      </c>
      <c r="K1515" s="3" t="s">
        <v>61</v>
      </c>
      <c r="L1515" s="3" t="s">
        <v>61</v>
      </c>
      <c r="M1515" s="3" t="s">
        <v>61</v>
      </c>
      <c r="N1515" s="3" t="s">
        <v>61</v>
      </c>
      <c r="O1515" s="3" t="s">
        <v>61</v>
      </c>
      <c r="P1515" s="1">
        <v>20</v>
      </c>
      <c r="Q1515" s="3" t="s">
        <v>61</v>
      </c>
      <c r="R1515" s="1">
        <v>60</v>
      </c>
      <c r="S1515" s="1">
        <v>20</v>
      </c>
      <c r="T1515" s="1">
        <v>20</v>
      </c>
      <c r="U1515" s="8">
        <v>100</v>
      </c>
    </row>
    <row r="1516" spans="3:21" x14ac:dyDescent="0.2">
      <c r="C1516" s="70"/>
      <c r="D1516" s="67"/>
      <c r="E1516" s="4" t="s">
        <v>44</v>
      </c>
      <c r="F1516" s="52" t="str">
        <f t="shared" si="2"/>
        <v>*</v>
      </c>
      <c r="G1516" s="7">
        <v>14</v>
      </c>
      <c r="H1516" s="17" t="s">
        <v>61</v>
      </c>
      <c r="I1516" s="3" t="s">
        <v>61</v>
      </c>
      <c r="J1516" s="3" t="s">
        <v>61</v>
      </c>
      <c r="K1516" s="3" t="s">
        <v>61</v>
      </c>
      <c r="L1516" s="3" t="s">
        <v>61</v>
      </c>
      <c r="M1516" s="3" t="s">
        <v>61</v>
      </c>
      <c r="N1516" s="3" t="s">
        <v>61</v>
      </c>
      <c r="O1516" s="3" t="s">
        <v>61</v>
      </c>
      <c r="P1516" s="1">
        <v>7.1428571428570002</v>
      </c>
      <c r="Q1516" s="1">
        <v>7.1428571428570002</v>
      </c>
      <c r="R1516" s="1">
        <v>85.714285714286007</v>
      </c>
      <c r="S1516" s="3" t="s">
        <v>61</v>
      </c>
      <c r="T1516" s="1">
        <v>14.285714285714</v>
      </c>
      <c r="U1516" s="8">
        <v>100</v>
      </c>
    </row>
    <row r="1517" spans="3:21" x14ac:dyDescent="0.2">
      <c r="C1517" s="70"/>
      <c r="D1517" s="67"/>
      <c r="E1517" s="4" t="s">
        <v>37</v>
      </c>
      <c r="F1517" s="52" t="str">
        <f t="shared" si="2"/>
        <v>*</v>
      </c>
      <c r="G1517" s="7">
        <v>9</v>
      </c>
      <c r="H1517" s="9">
        <v>11.111111111111001</v>
      </c>
      <c r="I1517" s="3" t="s">
        <v>61</v>
      </c>
      <c r="J1517" s="1">
        <v>11.111111111111001</v>
      </c>
      <c r="K1517" s="3" t="s">
        <v>61</v>
      </c>
      <c r="L1517" s="3" t="s">
        <v>61</v>
      </c>
      <c r="M1517" s="1">
        <v>22.222222222222001</v>
      </c>
      <c r="N1517" s="3" t="s">
        <v>61</v>
      </c>
      <c r="O1517" s="3" t="s">
        <v>61</v>
      </c>
      <c r="P1517" s="3" t="s">
        <v>61</v>
      </c>
      <c r="Q1517" s="1">
        <v>11.111111111111001</v>
      </c>
      <c r="R1517" s="1">
        <v>55.555555555555998</v>
      </c>
      <c r="S1517" s="1">
        <v>22.222222222222001</v>
      </c>
      <c r="T1517" s="1">
        <v>22.222222222222001</v>
      </c>
      <c r="U1517" s="8">
        <v>133.333333333333</v>
      </c>
    </row>
    <row r="1518" spans="3:21" x14ac:dyDescent="0.2">
      <c r="C1518" s="66" t="s">
        <v>45</v>
      </c>
      <c r="D1518" s="64" t="s">
        <v>19</v>
      </c>
      <c r="E1518" s="5" t="s">
        <v>46</v>
      </c>
      <c r="F1518" s="51" t="str">
        <f t="shared" si="2"/>
        <v/>
      </c>
      <c r="G1518" s="6">
        <v>613</v>
      </c>
      <c r="H1518" s="13">
        <v>1.794453507341</v>
      </c>
      <c r="I1518" s="2">
        <v>5.2202283849919997</v>
      </c>
      <c r="J1518" s="2">
        <v>2.6101141924959999</v>
      </c>
      <c r="K1518" s="2">
        <v>0.32626427406199998</v>
      </c>
      <c r="L1518" s="2">
        <v>9.4616639477979998</v>
      </c>
      <c r="M1518" s="2">
        <v>13.376835236542</v>
      </c>
      <c r="N1518" s="14" t="s">
        <v>61</v>
      </c>
      <c r="O1518" s="2">
        <v>0.81566068515500001</v>
      </c>
      <c r="P1518" s="2">
        <v>3.7520391517129998</v>
      </c>
      <c r="Q1518" s="2">
        <v>2.283849918434</v>
      </c>
      <c r="R1518" s="2">
        <v>69.983686786297</v>
      </c>
      <c r="S1518" s="2">
        <v>5.0570962479609998</v>
      </c>
      <c r="T1518" s="2">
        <v>24.959216965742002</v>
      </c>
      <c r="U1518" s="11">
        <v>114.68189233279</v>
      </c>
    </row>
    <row r="1519" spans="3:21" ht="26" x14ac:dyDescent="0.2">
      <c r="C1519" s="70"/>
      <c r="D1519" s="65"/>
      <c r="E1519" s="4" t="s">
        <v>47</v>
      </c>
      <c r="F1519" s="52" t="str">
        <f t="shared" si="2"/>
        <v/>
      </c>
      <c r="G1519" s="7">
        <v>290</v>
      </c>
      <c r="H1519" s="9">
        <v>2.413793103448</v>
      </c>
      <c r="I1519" s="1">
        <v>3.1034482758620001</v>
      </c>
      <c r="J1519" s="1">
        <v>0.68965517241399998</v>
      </c>
      <c r="K1519" s="3" t="s">
        <v>61</v>
      </c>
      <c r="L1519" s="1">
        <v>5.8620689655170004</v>
      </c>
      <c r="M1519" s="1">
        <v>14.482758620689999</v>
      </c>
      <c r="N1519" s="1">
        <v>0.68965517241399998</v>
      </c>
      <c r="O1519" s="1">
        <v>1.0344827586209999</v>
      </c>
      <c r="P1519" s="1">
        <v>5.1724137931029999</v>
      </c>
      <c r="Q1519" s="1">
        <v>4.4827586206900003</v>
      </c>
      <c r="R1519" s="1">
        <v>70.344827586207003</v>
      </c>
      <c r="S1519" s="1">
        <v>6.2068965517240002</v>
      </c>
      <c r="T1519" s="1">
        <v>23.448275862069</v>
      </c>
      <c r="U1519" s="8">
        <v>114.48275862069001</v>
      </c>
    </row>
    <row r="1520" spans="3:21" x14ac:dyDescent="0.2">
      <c r="C1520" s="70"/>
      <c r="D1520" s="65"/>
      <c r="E1520" s="4" t="s">
        <v>48</v>
      </c>
      <c r="F1520" s="52" t="str">
        <f t="shared" ref="F1520:F1532" si="3">IF(G1520=0,"",IF(G1520&lt;=49,"*",""))</f>
        <v>*</v>
      </c>
      <c r="G1520" s="7">
        <v>26</v>
      </c>
      <c r="H1520" s="9">
        <v>7.6923076923079998</v>
      </c>
      <c r="I1520" s="1">
        <v>7.6923076923079998</v>
      </c>
      <c r="J1520" s="3" t="s">
        <v>61</v>
      </c>
      <c r="K1520" s="1">
        <v>3.8461538461539999</v>
      </c>
      <c r="L1520" s="1">
        <v>3.8461538461539999</v>
      </c>
      <c r="M1520" s="1">
        <v>3.8461538461539999</v>
      </c>
      <c r="N1520" s="3" t="s">
        <v>61</v>
      </c>
      <c r="O1520" s="3" t="s">
        <v>61</v>
      </c>
      <c r="P1520" s="3" t="s">
        <v>61</v>
      </c>
      <c r="Q1520" s="3" t="s">
        <v>61</v>
      </c>
      <c r="R1520" s="1">
        <v>69.230769230768999</v>
      </c>
      <c r="S1520" s="1">
        <v>11.538461538462</v>
      </c>
      <c r="T1520" s="1">
        <v>19.230769230768999</v>
      </c>
      <c r="U1520" s="8">
        <v>107.69230769230801</v>
      </c>
    </row>
    <row r="1521" spans="2:22" ht="39" x14ac:dyDescent="0.2">
      <c r="C1521" s="70"/>
      <c r="D1521" s="65"/>
      <c r="E1521" s="4" t="s">
        <v>49</v>
      </c>
      <c r="F1521" s="52" t="str">
        <f t="shared" si="3"/>
        <v/>
      </c>
      <c r="G1521" s="7">
        <v>277</v>
      </c>
      <c r="H1521" s="9">
        <v>5.4151624548740003</v>
      </c>
      <c r="I1521" s="1">
        <v>3.610108303249</v>
      </c>
      <c r="J1521" s="1">
        <v>1.4440433212999999</v>
      </c>
      <c r="K1521" s="3" t="s">
        <v>61</v>
      </c>
      <c r="L1521" s="1">
        <v>7.5812274368230002</v>
      </c>
      <c r="M1521" s="1">
        <v>15.884476534296001</v>
      </c>
      <c r="N1521" s="1">
        <v>1.805054151625</v>
      </c>
      <c r="O1521" s="1">
        <v>2.8880866425990002</v>
      </c>
      <c r="P1521" s="1">
        <v>5.7761732851990004</v>
      </c>
      <c r="Q1521" s="1">
        <v>2.8880866425990002</v>
      </c>
      <c r="R1521" s="1">
        <v>67.509025270758002</v>
      </c>
      <c r="S1521" s="1">
        <v>2.8880866425990002</v>
      </c>
      <c r="T1521" s="1">
        <v>29.602888086642999</v>
      </c>
      <c r="U1521" s="8">
        <v>117.689530685921</v>
      </c>
    </row>
    <row r="1522" spans="2:22" x14ac:dyDescent="0.2">
      <c r="C1522" s="70"/>
      <c r="D1522" s="65"/>
      <c r="E1522" s="4" t="s">
        <v>50</v>
      </c>
      <c r="F1522" s="52" t="str">
        <f t="shared" si="3"/>
        <v>*</v>
      </c>
      <c r="G1522" s="7">
        <v>16</v>
      </c>
      <c r="H1522" s="17" t="s">
        <v>61</v>
      </c>
      <c r="I1522" s="1">
        <v>6.25</v>
      </c>
      <c r="J1522" s="3" t="s">
        <v>61</v>
      </c>
      <c r="K1522" s="3" t="s">
        <v>61</v>
      </c>
      <c r="L1522" s="3" t="s">
        <v>61</v>
      </c>
      <c r="M1522" s="3" t="s">
        <v>61</v>
      </c>
      <c r="N1522" s="3" t="s">
        <v>61</v>
      </c>
      <c r="O1522" s="3" t="s">
        <v>61</v>
      </c>
      <c r="P1522" s="1">
        <v>6.25</v>
      </c>
      <c r="Q1522" s="1">
        <v>12.5</v>
      </c>
      <c r="R1522" s="1">
        <v>68.75</v>
      </c>
      <c r="S1522" s="1">
        <v>6.25</v>
      </c>
      <c r="T1522" s="1">
        <v>25</v>
      </c>
      <c r="U1522" s="8">
        <v>100</v>
      </c>
    </row>
    <row r="1523" spans="2:22" x14ac:dyDescent="0.2">
      <c r="C1523" s="70"/>
      <c r="D1523" s="65"/>
      <c r="E1523" s="4" t="s">
        <v>44</v>
      </c>
      <c r="F1523" s="52" t="str">
        <f t="shared" si="3"/>
        <v>*</v>
      </c>
      <c r="G1523" s="7">
        <v>22</v>
      </c>
      <c r="H1523" s="9">
        <v>4.5454545454549997</v>
      </c>
      <c r="I1523" s="1">
        <v>4.5454545454549997</v>
      </c>
      <c r="J1523" s="3" t="s">
        <v>61</v>
      </c>
      <c r="K1523" s="3" t="s">
        <v>61</v>
      </c>
      <c r="L1523" s="3" t="s">
        <v>61</v>
      </c>
      <c r="M1523" s="1">
        <v>4.5454545454549997</v>
      </c>
      <c r="N1523" s="3" t="s">
        <v>61</v>
      </c>
      <c r="O1523" s="3" t="s">
        <v>61</v>
      </c>
      <c r="P1523" s="1">
        <v>9.0909090909089993</v>
      </c>
      <c r="Q1523" s="3" t="s">
        <v>61</v>
      </c>
      <c r="R1523" s="1">
        <v>77.272727272726996</v>
      </c>
      <c r="S1523" s="1">
        <v>9.0909090909089993</v>
      </c>
      <c r="T1523" s="1">
        <v>13.636363636364001</v>
      </c>
      <c r="U1523" s="8">
        <v>109.09090909090899</v>
      </c>
    </row>
    <row r="1524" spans="2:22" x14ac:dyDescent="0.2">
      <c r="C1524" s="70"/>
      <c r="D1524" s="65"/>
      <c r="E1524" s="4" t="s">
        <v>37</v>
      </c>
      <c r="F1524" s="52" t="str">
        <f t="shared" si="3"/>
        <v>*</v>
      </c>
      <c r="G1524" s="7">
        <v>22</v>
      </c>
      <c r="H1524" s="9">
        <v>4.5454545454549997</v>
      </c>
      <c r="I1524" s="1">
        <v>4.5454545454549997</v>
      </c>
      <c r="J1524" s="3" t="s">
        <v>61</v>
      </c>
      <c r="K1524" s="3" t="s">
        <v>61</v>
      </c>
      <c r="L1524" s="1">
        <v>9.0909090909089993</v>
      </c>
      <c r="M1524" s="1">
        <v>22.727272727273</v>
      </c>
      <c r="N1524" s="3" t="s">
        <v>61</v>
      </c>
      <c r="O1524" s="3" t="s">
        <v>61</v>
      </c>
      <c r="P1524" s="1">
        <v>9.0909090909089993</v>
      </c>
      <c r="Q1524" s="3" t="s">
        <v>61</v>
      </c>
      <c r="R1524" s="1">
        <v>54.545454545455001</v>
      </c>
      <c r="S1524" s="1">
        <v>18.181818181817999</v>
      </c>
      <c r="T1524" s="1">
        <v>27.272727272727</v>
      </c>
      <c r="U1524" s="8">
        <v>122.727272727273</v>
      </c>
    </row>
    <row r="1525" spans="2:22" x14ac:dyDescent="0.2">
      <c r="C1525" s="70"/>
      <c r="D1525" s="65"/>
      <c r="E1525" s="4" t="s">
        <v>51</v>
      </c>
      <c r="F1525" s="52" t="str">
        <f t="shared" si="3"/>
        <v/>
      </c>
      <c r="G1525" s="7">
        <v>903</v>
      </c>
      <c r="H1525" s="9">
        <v>1.9933554817279999</v>
      </c>
      <c r="I1525" s="1">
        <v>4.5404208194909996</v>
      </c>
      <c r="J1525" s="1">
        <v>1.9933554817279999</v>
      </c>
      <c r="K1525" s="1">
        <v>0.22148394241399999</v>
      </c>
      <c r="L1525" s="1">
        <v>8.305647840532</v>
      </c>
      <c r="M1525" s="1">
        <v>13.732004429679</v>
      </c>
      <c r="N1525" s="1">
        <v>0.22148394241399999</v>
      </c>
      <c r="O1525" s="1">
        <v>0.88593576965700005</v>
      </c>
      <c r="P1525" s="1">
        <v>4.208194905869</v>
      </c>
      <c r="Q1525" s="1">
        <v>2.9900332225909998</v>
      </c>
      <c r="R1525" s="1">
        <v>70.099667774086001</v>
      </c>
      <c r="S1525" s="1">
        <v>5.4263565891469998</v>
      </c>
      <c r="T1525" s="1">
        <v>24.473975636765999</v>
      </c>
      <c r="U1525" s="8">
        <v>114.617940199336</v>
      </c>
    </row>
    <row r="1526" spans="2:22" x14ac:dyDescent="0.2">
      <c r="C1526" s="70"/>
      <c r="D1526" s="65"/>
      <c r="E1526" s="4" t="s">
        <v>52</v>
      </c>
      <c r="F1526" s="52" t="str">
        <f t="shared" si="3"/>
        <v/>
      </c>
      <c r="G1526" s="7">
        <v>303</v>
      </c>
      <c r="H1526" s="9">
        <v>5.6105610561060004</v>
      </c>
      <c r="I1526" s="1">
        <v>3.9603960396039999</v>
      </c>
      <c r="J1526" s="1">
        <v>1.3201320132009999</v>
      </c>
      <c r="K1526" s="1">
        <v>0.33003300330000002</v>
      </c>
      <c r="L1526" s="1">
        <v>7.2607260726070004</v>
      </c>
      <c r="M1526" s="1">
        <v>14.851485148515</v>
      </c>
      <c r="N1526" s="1">
        <v>1.6501650165020001</v>
      </c>
      <c r="O1526" s="1">
        <v>2.640264026403</v>
      </c>
      <c r="P1526" s="1">
        <v>5.2805280528049998</v>
      </c>
      <c r="Q1526" s="1">
        <v>2.640264026403</v>
      </c>
      <c r="R1526" s="1">
        <v>67.656765676568</v>
      </c>
      <c r="S1526" s="1">
        <v>3.6303630363039998</v>
      </c>
      <c r="T1526" s="1">
        <v>28.712871287129001</v>
      </c>
      <c r="U1526" s="8">
        <v>116.831683168317</v>
      </c>
    </row>
    <row r="1527" spans="2:22" x14ac:dyDescent="0.2">
      <c r="C1527" s="66" t="s">
        <v>53</v>
      </c>
      <c r="D1527" s="64" t="s">
        <v>19</v>
      </c>
      <c r="E1527" s="5" t="s">
        <v>54</v>
      </c>
      <c r="F1527" s="51" t="str">
        <f t="shared" si="3"/>
        <v/>
      </c>
      <c r="G1527" s="6">
        <v>436</v>
      </c>
      <c r="H1527" s="13">
        <v>3.8990825688070001</v>
      </c>
      <c r="I1527" s="2">
        <v>5.2752293577979996</v>
      </c>
      <c r="J1527" s="2">
        <v>0.68807339449500005</v>
      </c>
      <c r="K1527" s="2">
        <v>0.22935779816499999</v>
      </c>
      <c r="L1527" s="2">
        <v>6.8807339449539997</v>
      </c>
      <c r="M1527" s="2">
        <v>16.972477064220001</v>
      </c>
      <c r="N1527" s="2">
        <v>0.91743119266100004</v>
      </c>
      <c r="O1527" s="2">
        <v>2.0642201834859999</v>
      </c>
      <c r="P1527" s="2">
        <v>5.9633027522940001</v>
      </c>
      <c r="Q1527" s="2">
        <v>3.4403669724769999</v>
      </c>
      <c r="R1527" s="2">
        <v>66.513761467890006</v>
      </c>
      <c r="S1527" s="2">
        <v>5.9633027522940001</v>
      </c>
      <c r="T1527" s="2">
        <v>27.522935779817001</v>
      </c>
      <c r="U1527" s="11">
        <v>118.807339449541</v>
      </c>
    </row>
    <row r="1528" spans="2:22" x14ac:dyDescent="0.2">
      <c r="C1528" s="70"/>
      <c r="D1528" s="65"/>
      <c r="E1528" s="4" t="s">
        <v>55</v>
      </c>
      <c r="F1528" s="52" t="str">
        <f t="shared" si="3"/>
        <v/>
      </c>
      <c r="G1528" s="7">
        <v>532</v>
      </c>
      <c r="H1528" s="9">
        <v>1.8796992481200001</v>
      </c>
      <c r="I1528" s="1">
        <v>3.0075187969920001</v>
      </c>
      <c r="J1528" s="1">
        <v>1.8796992481200001</v>
      </c>
      <c r="K1528" s="1">
        <v>0.37593984962400001</v>
      </c>
      <c r="L1528" s="1">
        <v>7.8947368421049999</v>
      </c>
      <c r="M1528" s="1">
        <v>12.030075187970001</v>
      </c>
      <c r="N1528" s="1">
        <v>0.18796992481200001</v>
      </c>
      <c r="O1528" s="1">
        <v>0.93984962406000006</v>
      </c>
      <c r="P1528" s="1">
        <v>3.1954887218049999</v>
      </c>
      <c r="Q1528" s="1">
        <v>3.1954887218049999</v>
      </c>
      <c r="R1528" s="1">
        <v>71.240601503758995</v>
      </c>
      <c r="S1528" s="1">
        <v>5.639097744361</v>
      </c>
      <c r="T1528" s="1">
        <v>23.120300751879999</v>
      </c>
      <c r="U1528" s="8">
        <v>111.466165413534</v>
      </c>
    </row>
    <row r="1529" spans="2:22" x14ac:dyDescent="0.2">
      <c r="C1529" s="70"/>
      <c r="D1529" s="65"/>
      <c r="E1529" s="4" t="s">
        <v>56</v>
      </c>
      <c r="F1529" s="52" t="str">
        <f t="shared" si="3"/>
        <v/>
      </c>
      <c r="G1529" s="7">
        <v>298</v>
      </c>
      <c r="H1529" s="9">
        <v>3.355704697987</v>
      </c>
      <c r="I1529" s="1">
        <v>5.704697986577</v>
      </c>
      <c r="J1529" s="1">
        <v>3.0201342281880001</v>
      </c>
      <c r="K1529" s="3" t="s">
        <v>61</v>
      </c>
      <c r="L1529" s="1">
        <v>9.060402684564</v>
      </c>
      <c r="M1529" s="1">
        <v>12.416107382550001</v>
      </c>
      <c r="N1529" s="1">
        <v>0.67114093959700005</v>
      </c>
      <c r="O1529" s="1">
        <v>0.67114093959700005</v>
      </c>
      <c r="P1529" s="1">
        <v>5.3691275167789998</v>
      </c>
      <c r="Q1529" s="1">
        <v>1.677852348993</v>
      </c>
      <c r="R1529" s="1">
        <v>70.134228187919007</v>
      </c>
      <c r="S1529" s="1">
        <v>3.6912751677850002</v>
      </c>
      <c r="T1529" s="1">
        <v>26.174496644295001</v>
      </c>
      <c r="U1529" s="8">
        <v>115.771812080537</v>
      </c>
    </row>
    <row r="1530" spans="2:22" x14ac:dyDescent="0.2">
      <c r="C1530" s="66" t="s">
        <v>57</v>
      </c>
      <c r="D1530" s="64" t="s">
        <v>19</v>
      </c>
      <c r="E1530" s="5" t="s">
        <v>58</v>
      </c>
      <c r="F1530" s="51" t="str">
        <f t="shared" si="3"/>
        <v/>
      </c>
      <c r="G1530" s="6">
        <v>456</v>
      </c>
      <c r="H1530" s="13">
        <v>3.2894736842109999</v>
      </c>
      <c r="I1530" s="2">
        <v>5.0438596491230001</v>
      </c>
      <c r="J1530" s="2">
        <v>0.87719298245599997</v>
      </c>
      <c r="K1530" s="2">
        <v>0.21929824561399999</v>
      </c>
      <c r="L1530" s="2">
        <v>5.9210526315790002</v>
      </c>
      <c r="M1530" s="2">
        <v>15.350877192982001</v>
      </c>
      <c r="N1530" s="2">
        <v>0.65789473684199995</v>
      </c>
      <c r="O1530" s="2">
        <v>1.973684210526</v>
      </c>
      <c r="P1530" s="2">
        <v>4.6052631578950001</v>
      </c>
      <c r="Q1530" s="2">
        <v>3.2894736842109999</v>
      </c>
      <c r="R1530" s="2">
        <v>68.421052631579002</v>
      </c>
      <c r="S1530" s="2">
        <v>5.7017543859649997</v>
      </c>
      <c r="T1530" s="2">
        <v>25.877192982455998</v>
      </c>
      <c r="U1530" s="11">
        <v>115.350877192982</v>
      </c>
    </row>
    <row r="1531" spans="2:22" x14ac:dyDescent="0.2">
      <c r="C1531" s="67"/>
      <c r="D1531" s="65"/>
      <c r="E1531" s="4" t="s">
        <v>59</v>
      </c>
      <c r="F1531" s="52" t="str">
        <f t="shared" si="3"/>
        <v/>
      </c>
      <c r="G1531" s="7">
        <v>563</v>
      </c>
      <c r="H1531" s="9">
        <v>3.019538188277</v>
      </c>
      <c r="I1531" s="1">
        <v>4.4404973357020001</v>
      </c>
      <c r="J1531" s="1">
        <v>1.7761989342810001</v>
      </c>
      <c r="K1531" s="1">
        <v>0.35523978685599999</v>
      </c>
      <c r="L1531" s="1">
        <v>7.8152753108350002</v>
      </c>
      <c r="M1531" s="1">
        <v>14.209591474245</v>
      </c>
      <c r="N1531" s="1">
        <v>0.71047957371199999</v>
      </c>
      <c r="O1531" s="1">
        <v>1.065719360568</v>
      </c>
      <c r="P1531" s="1">
        <v>5.6838365896980001</v>
      </c>
      <c r="Q1531" s="1">
        <v>2.3090586145650001</v>
      </c>
      <c r="R1531" s="1">
        <v>69.271758436945007</v>
      </c>
      <c r="S1531" s="1">
        <v>5.6838365896980001</v>
      </c>
      <c r="T1531" s="1">
        <v>25.044404973357</v>
      </c>
      <c r="U1531" s="8">
        <v>116.341030195382</v>
      </c>
    </row>
    <row r="1532" spans="2:22" x14ac:dyDescent="0.2">
      <c r="C1532" s="71"/>
      <c r="D1532" s="68"/>
      <c r="E1532" s="19" t="s">
        <v>60</v>
      </c>
      <c r="F1532" s="53" t="str">
        <f t="shared" si="3"/>
        <v/>
      </c>
      <c r="G1532" s="21">
        <v>247</v>
      </c>
      <c r="H1532" s="36">
        <v>2.0242914979759998</v>
      </c>
      <c r="I1532" s="16">
        <v>3.2388663967609999</v>
      </c>
      <c r="J1532" s="16">
        <v>3.2388663967609999</v>
      </c>
      <c r="K1532" s="38" t="s">
        <v>61</v>
      </c>
      <c r="L1532" s="16">
        <v>11.336032388664</v>
      </c>
      <c r="M1532" s="16">
        <v>10.121457489879001</v>
      </c>
      <c r="N1532" s="38" t="s">
        <v>61</v>
      </c>
      <c r="O1532" s="16">
        <v>0.40485829959500003</v>
      </c>
      <c r="P1532" s="16">
        <v>2.4291497975710001</v>
      </c>
      <c r="Q1532" s="16">
        <v>3.6437246963560002</v>
      </c>
      <c r="R1532" s="16">
        <v>71.255060728744994</v>
      </c>
      <c r="S1532" s="16">
        <v>3.6437246963560002</v>
      </c>
      <c r="T1532" s="16">
        <v>25.101214574899</v>
      </c>
      <c r="U1532" s="34">
        <v>111.33603238866399</v>
      </c>
    </row>
    <row r="1533" spans="2:22" x14ac:dyDescent="0.2">
      <c r="C1533" s="44" t="s">
        <v>626</v>
      </c>
    </row>
    <row r="1534" spans="2:22" x14ac:dyDescent="0.2">
      <c r="B1534" s="22" t="str">
        <f xml:space="preserve"> HYPERLINK("#'目次'!B25", "[19]")</f>
        <v>[19]</v>
      </c>
      <c r="C1534" s="58" t="s">
        <v>214</v>
      </c>
      <c r="D1534" s="59"/>
      <c r="E1534" s="59"/>
      <c r="F1534" s="59"/>
      <c r="G1534" s="59"/>
      <c r="H1534" s="59"/>
      <c r="I1534" s="59"/>
      <c r="J1534" s="59"/>
      <c r="K1534" s="59"/>
      <c r="L1534" s="59"/>
      <c r="M1534" s="59"/>
      <c r="N1534" s="59"/>
      <c r="O1534" s="59"/>
      <c r="P1534" s="59"/>
      <c r="Q1534" s="59"/>
      <c r="R1534" s="59"/>
      <c r="S1534" s="59"/>
      <c r="T1534" s="59"/>
      <c r="U1534" s="59"/>
      <c r="V1534" s="59"/>
    </row>
    <row r="1537" spans="3:22" x14ac:dyDescent="0.2">
      <c r="C1537" s="58" t="s">
        <v>13</v>
      </c>
      <c r="D1537" s="59"/>
      <c r="E1537" s="59"/>
      <c r="F1537" s="59"/>
      <c r="G1537" s="59"/>
      <c r="H1537" s="59"/>
      <c r="I1537" s="59"/>
      <c r="J1537" s="59"/>
      <c r="K1537" s="59"/>
      <c r="L1537" s="59"/>
      <c r="M1537" s="59"/>
      <c r="N1537" s="59"/>
      <c r="O1537" s="59"/>
      <c r="P1537" s="59"/>
      <c r="Q1537" s="59"/>
      <c r="R1537" s="59"/>
      <c r="S1537" s="59"/>
      <c r="T1537" s="59"/>
      <c r="U1537" s="59"/>
      <c r="V1537" s="59"/>
    </row>
    <row r="1538" spans="3:22" ht="117" x14ac:dyDescent="0.2">
      <c r="C1538" s="60"/>
      <c r="D1538" s="61"/>
      <c r="E1538" s="61"/>
      <c r="F1538" s="61"/>
      <c r="G1538" s="20" t="s">
        <v>14</v>
      </c>
      <c r="H1538" s="25" t="s">
        <v>215</v>
      </c>
      <c r="I1538" s="10" t="s">
        <v>216</v>
      </c>
      <c r="J1538" s="10" t="s">
        <v>217</v>
      </c>
      <c r="K1538" s="10" t="s">
        <v>218</v>
      </c>
      <c r="L1538" s="10" t="s">
        <v>219</v>
      </c>
      <c r="M1538" s="10" t="s">
        <v>220</v>
      </c>
      <c r="N1538" s="10" t="s">
        <v>221</v>
      </c>
      <c r="O1538" s="10" t="s">
        <v>44</v>
      </c>
      <c r="P1538" s="10" t="s">
        <v>122</v>
      </c>
      <c r="Q1538" s="10" t="s">
        <v>37</v>
      </c>
      <c r="R1538" s="26" t="s">
        <v>137</v>
      </c>
    </row>
    <row r="1539" spans="3:22" x14ac:dyDescent="0.2">
      <c r="C1539" s="62"/>
      <c r="D1539" s="63"/>
      <c r="E1539" s="63"/>
      <c r="F1539" s="63"/>
      <c r="G1539" s="23"/>
      <c r="H1539" s="31"/>
      <c r="I1539" s="12"/>
      <c r="J1539" s="12"/>
      <c r="K1539" s="12"/>
      <c r="L1539" s="12"/>
      <c r="M1539" s="12"/>
      <c r="N1539" s="12"/>
      <c r="O1539" s="12"/>
      <c r="P1539" s="12"/>
      <c r="Q1539" s="12"/>
      <c r="R1539" s="28"/>
    </row>
    <row r="1540" spans="3:22" x14ac:dyDescent="0.2">
      <c r="C1540" s="24"/>
      <c r="D1540" s="30"/>
      <c r="E1540" s="29" t="s">
        <v>14</v>
      </c>
      <c r="F1540" s="50" t="s">
        <v>624</v>
      </c>
      <c r="G1540" s="27">
        <v>1528</v>
      </c>
      <c r="H1540" s="15">
        <v>41.884816753926998</v>
      </c>
      <c r="I1540" s="15">
        <v>42.931937172775001</v>
      </c>
      <c r="J1540" s="15">
        <v>14.921465968586</v>
      </c>
      <c r="K1540" s="15">
        <v>9.0968586387430008</v>
      </c>
      <c r="L1540" s="15">
        <v>1.63612565445</v>
      </c>
      <c r="M1540" s="15">
        <v>2.028795811518</v>
      </c>
      <c r="N1540" s="15">
        <v>20.287958115182999</v>
      </c>
      <c r="O1540" s="15">
        <v>2.159685863874</v>
      </c>
      <c r="P1540" s="15">
        <v>12.892670157068</v>
      </c>
      <c r="Q1540" s="15">
        <v>4.777486910995</v>
      </c>
      <c r="R1540" s="33">
        <v>152.61780104712</v>
      </c>
    </row>
    <row r="1541" spans="3:22" x14ac:dyDescent="0.2">
      <c r="C1541" s="69" t="s">
        <v>18</v>
      </c>
      <c r="D1541" s="64" t="s">
        <v>19</v>
      </c>
      <c r="E1541" s="5" t="s">
        <v>20</v>
      </c>
      <c r="F1541" s="51" t="s">
        <v>624</v>
      </c>
      <c r="G1541" s="6">
        <v>763</v>
      </c>
      <c r="H1541" s="13">
        <v>42.070773263433999</v>
      </c>
      <c r="I1541" s="2">
        <v>41.939711664481997</v>
      </c>
      <c r="J1541" s="2">
        <v>13.106159895151</v>
      </c>
      <c r="K1541" s="2">
        <v>9.305373525557</v>
      </c>
      <c r="L1541" s="2">
        <v>2.2280471821760002</v>
      </c>
      <c r="M1541" s="2">
        <v>2.359108781127</v>
      </c>
      <c r="N1541" s="2">
        <v>20.183486238532002</v>
      </c>
      <c r="O1541" s="2">
        <v>2.2280471821760002</v>
      </c>
      <c r="P1541" s="2">
        <v>13.368283093054</v>
      </c>
      <c r="Q1541" s="2">
        <v>4.9803407601569996</v>
      </c>
      <c r="R1541" s="11">
        <v>151.76933158584501</v>
      </c>
    </row>
    <row r="1542" spans="3:22" x14ac:dyDescent="0.2">
      <c r="C1542" s="70"/>
      <c r="D1542" s="65"/>
      <c r="E1542" s="4" t="s">
        <v>21</v>
      </c>
      <c r="F1542" s="52" t="s">
        <v>624</v>
      </c>
      <c r="G1542" s="7">
        <v>765</v>
      </c>
      <c r="H1542" s="9">
        <v>41.699346405229001</v>
      </c>
      <c r="I1542" s="1">
        <v>43.921568627451002</v>
      </c>
      <c r="J1542" s="1">
        <v>16.732026143791</v>
      </c>
      <c r="K1542" s="1">
        <v>8.8888888888889994</v>
      </c>
      <c r="L1542" s="1">
        <v>1.0457516339870001</v>
      </c>
      <c r="M1542" s="1">
        <v>1.6993464052289999</v>
      </c>
      <c r="N1542" s="1">
        <v>20.392156862745001</v>
      </c>
      <c r="O1542" s="1">
        <v>2.0915032679740002</v>
      </c>
      <c r="P1542" s="1">
        <v>12.418300653595001</v>
      </c>
      <c r="Q1542" s="1">
        <v>4.5751633986930003</v>
      </c>
      <c r="R1542" s="8">
        <v>153.46405228758201</v>
      </c>
    </row>
    <row r="1543" spans="3:22" x14ac:dyDescent="0.2">
      <c r="C1543" s="66" t="s">
        <v>22</v>
      </c>
      <c r="D1543" s="66" t="s">
        <v>23</v>
      </c>
      <c r="E1543" s="5" t="s">
        <v>24</v>
      </c>
      <c r="F1543" s="51" t="s">
        <v>624</v>
      </c>
      <c r="G1543" s="6">
        <v>302</v>
      </c>
      <c r="H1543" s="13">
        <v>52.980132450330998</v>
      </c>
      <c r="I1543" s="2">
        <v>51.324503311257999</v>
      </c>
      <c r="J1543" s="2">
        <v>18.874172185430002</v>
      </c>
      <c r="K1543" s="2">
        <v>13.907284768212</v>
      </c>
      <c r="L1543" s="2">
        <v>3.311258278146</v>
      </c>
      <c r="M1543" s="2">
        <v>3.6423841059600002</v>
      </c>
      <c r="N1543" s="2">
        <v>16.887417218543</v>
      </c>
      <c r="O1543" s="2">
        <v>1.9867549668869999</v>
      </c>
      <c r="P1543" s="2">
        <v>9.6026490066230004</v>
      </c>
      <c r="Q1543" s="2">
        <v>1.9867549668869999</v>
      </c>
      <c r="R1543" s="11">
        <v>174.50331125827799</v>
      </c>
    </row>
    <row r="1544" spans="3:22" x14ac:dyDescent="0.2">
      <c r="C1544" s="70"/>
      <c r="D1544" s="67"/>
      <c r="E1544" s="4" t="s">
        <v>25</v>
      </c>
      <c r="F1544" s="52" t="s">
        <v>624</v>
      </c>
      <c r="G1544" s="7">
        <v>329</v>
      </c>
      <c r="H1544" s="9">
        <v>47.720364741640999</v>
      </c>
      <c r="I1544" s="1">
        <v>42.249240121581003</v>
      </c>
      <c r="J1544" s="1">
        <v>15.197568389058</v>
      </c>
      <c r="K1544" s="1">
        <v>9.7264437689969991</v>
      </c>
      <c r="L1544" s="1">
        <v>1.2158054711249999</v>
      </c>
      <c r="M1544" s="1">
        <v>2.1276595744679998</v>
      </c>
      <c r="N1544" s="1">
        <v>19.148936170212998</v>
      </c>
      <c r="O1544" s="1">
        <v>1.2158054711249999</v>
      </c>
      <c r="P1544" s="1">
        <v>12.462006079027001</v>
      </c>
      <c r="Q1544" s="1">
        <v>2.1276595744679998</v>
      </c>
      <c r="R1544" s="8">
        <v>153.191489361702</v>
      </c>
    </row>
    <row r="1545" spans="3:22" x14ac:dyDescent="0.2">
      <c r="C1545" s="70"/>
      <c r="D1545" s="67"/>
      <c r="E1545" s="4" t="s">
        <v>26</v>
      </c>
      <c r="F1545" s="52" t="s">
        <v>624</v>
      </c>
      <c r="G1545" s="7">
        <v>355</v>
      </c>
      <c r="H1545" s="9">
        <v>46.197183098591999</v>
      </c>
      <c r="I1545" s="1">
        <v>45.352112676056002</v>
      </c>
      <c r="J1545" s="1">
        <v>10.985915492958</v>
      </c>
      <c r="K1545" s="1">
        <v>10.422535211268</v>
      </c>
      <c r="L1545" s="1">
        <v>1.9718309859150001</v>
      </c>
      <c r="M1545" s="1">
        <v>2.253521126761</v>
      </c>
      <c r="N1545" s="1">
        <v>17.746478873238999</v>
      </c>
      <c r="O1545" s="1">
        <v>1.9718309859150001</v>
      </c>
      <c r="P1545" s="1">
        <v>12.112676056338</v>
      </c>
      <c r="Q1545" s="1">
        <v>3.6619718309859999</v>
      </c>
      <c r="R1545" s="8">
        <v>152.67605633802799</v>
      </c>
    </row>
    <row r="1546" spans="3:22" x14ac:dyDescent="0.2">
      <c r="C1546" s="70"/>
      <c r="D1546" s="67"/>
      <c r="E1546" s="4" t="s">
        <v>27</v>
      </c>
      <c r="F1546" s="52" t="s">
        <v>624</v>
      </c>
      <c r="G1546" s="7">
        <v>254</v>
      </c>
      <c r="H1546" s="9">
        <v>38.188976377952997</v>
      </c>
      <c r="I1546" s="1">
        <v>38.976377952756003</v>
      </c>
      <c r="J1546" s="1">
        <v>12.59842519685</v>
      </c>
      <c r="K1546" s="1">
        <v>5.5118110236220001</v>
      </c>
      <c r="L1546" s="1">
        <v>0.39370078740199999</v>
      </c>
      <c r="M1546" s="1">
        <v>0.39370078740199999</v>
      </c>
      <c r="N1546" s="1">
        <v>29.921259842520001</v>
      </c>
      <c r="O1546" s="1">
        <v>1.968503937008</v>
      </c>
      <c r="P1546" s="1">
        <v>12.204724409449</v>
      </c>
      <c r="Q1546" s="1">
        <v>5.1181102362199997</v>
      </c>
      <c r="R1546" s="8">
        <v>145.27559055118101</v>
      </c>
    </row>
    <row r="1547" spans="3:22" x14ac:dyDescent="0.2">
      <c r="C1547" s="70"/>
      <c r="D1547" s="67"/>
      <c r="E1547" s="4" t="s">
        <v>28</v>
      </c>
      <c r="F1547" s="52" t="s">
        <v>624</v>
      </c>
      <c r="G1547" s="7">
        <v>288</v>
      </c>
      <c r="H1547" s="9">
        <v>21.527777777777999</v>
      </c>
      <c r="I1547" s="1">
        <v>35.416666666666998</v>
      </c>
      <c r="J1547" s="1">
        <v>17.361111111111001</v>
      </c>
      <c r="K1547" s="1">
        <v>4.8611111111109997</v>
      </c>
      <c r="L1547" s="1">
        <v>1.041666666667</v>
      </c>
      <c r="M1547" s="1">
        <v>1.3888888888890001</v>
      </c>
      <c r="N1547" s="1">
        <v>19.791666666666998</v>
      </c>
      <c r="O1547" s="1">
        <v>3.8194444444440001</v>
      </c>
      <c r="P1547" s="1">
        <v>18.402777777777999</v>
      </c>
      <c r="Q1547" s="1">
        <v>11.805555555555999</v>
      </c>
      <c r="R1547" s="8">
        <v>135.416666666667</v>
      </c>
    </row>
    <row r="1548" spans="3:22" x14ac:dyDescent="0.2">
      <c r="C1548" s="70"/>
      <c r="D1548" s="67"/>
      <c r="E1548" s="4" t="s">
        <v>29</v>
      </c>
      <c r="F1548" s="52" t="s">
        <v>624</v>
      </c>
      <c r="G1548" s="7">
        <v>1226</v>
      </c>
      <c r="H1548" s="9">
        <v>39.151712887438997</v>
      </c>
      <c r="I1548" s="1">
        <v>40.864600326263997</v>
      </c>
      <c r="J1548" s="1">
        <v>13.947797716149999</v>
      </c>
      <c r="K1548" s="1">
        <v>7.9119086460029999</v>
      </c>
      <c r="L1548" s="1">
        <v>1.2234910277319999</v>
      </c>
      <c r="M1548" s="1">
        <v>1.63132137031</v>
      </c>
      <c r="N1548" s="1">
        <v>21.125611745514</v>
      </c>
      <c r="O1548" s="1">
        <v>2.202283849918</v>
      </c>
      <c r="P1548" s="1">
        <v>13.703099510604</v>
      </c>
      <c r="Q1548" s="1">
        <v>5.464926590538</v>
      </c>
      <c r="R1548" s="8">
        <v>147.22675367047299</v>
      </c>
    </row>
    <row r="1549" spans="3:22" x14ac:dyDescent="0.2">
      <c r="C1549" s="70"/>
      <c r="D1549" s="67"/>
      <c r="E1549" s="4" t="s">
        <v>30</v>
      </c>
      <c r="F1549" s="52" t="s">
        <v>624</v>
      </c>
      <c r="G1549" s="7">
        <v>542</v>
      </c>
      <c r="H1549" s="9">
        <v>29.335793357934001</v>
      </c>
      <c r="I1549" s="1">
        <v>37.084870848708</v>
      </c>
      <c r="J1549" s="1">
        <v>15.129151291513001</v>
      </c>
      <c r="K1549" s="1">
        <v>5.1660516605169997</v>
      </c>
      <c r="L1549" s="1">
        <v>0.73800738007400002</v>
      </c>
      <c r="M1549" s="1">
        <v>0.92250922509199995</v>
      </c>
      <c r="N1549" s="1">
        <v>24.538745387454</v>
      </c>
      <c r="O1549" s="1">
        <v>2.952029520295</v>
      </c>
      <c r="P1549" s="1">
        <v>15.49815498155</v>
      </c>
      <c r="Q1549" s="1">
        <v>8.6715867158670008</v>
      </c>
      <c r="R1549" s="8">
        <v>140.036900369004</v>
      </c>
    </row>
    <row r="1550" spans="3:22" x14ac:dyDescent="0.2">
      <c r="C1550" s="70"/>
      <c r="D1550" s="66" t="s">
        <v>20</v>
      </c>
      <c r="E1550" s="5" t="s">
        <v>24</v>
      </c>
      <c r="F1550" s="51" t="s">
        <v>624</v>
      </c>
      <c r="G1550" s="6">
        <v>153</v>
      </c>
      <c r="H1550" s="13">
        <v>53.594771241830003</v>
      </c>
      <c r="I1550" s="2">
        <v>49.019607843137003</v>
      </c>
      <c r="J1550" s="2">
        <v>18.954248366013001</v>
      </c>
      <c r="K1550" s="2">
        <v>15.032679738562001</v>
      </c>
      <c r="L1550" s="2">
        <v>3.9215686274510002</v>
      </c>
      <c r="M1550" s="2">
        <v>4.5751633986930003</v>
      </c>
      <c r="N1550" s="2">
        <v>16.993464052288001</v>
      </c>
      <c r="O1550" s="2">
        <v>1.9607843137250001</v>
      </c>
      <c r="P1550" s="2">
        <v>11.764705882353001</v>
      </c>
      <c r="Q1550" s="2">
        <v>0.65359477124200005</v>
      </c>
      <c r="R1550" s="11">
        <v>176.470588235294</v>
      </c>
    </row>
    <row r="1551" spans="3:22" x14ac:dyDescent="0.2">
      <c r="C1551" s="70"/>
      <c r="D1551" s="67"/>
      <c r="E1551" s="4" t="s">
        <v>25</v>
      </c>
      <c r="F1551" s="52" t="s">
        <v>624</v>
      </c>
      <c r="G1551" s="7">
        <v>174</v>
      </c>
      <c r="H1551" s="9">
        <v>43.103448275862</v>
      </c>
      <c r="I1551" s="1">
        <v>40.229885057471002</v>
      </c>
      <c r="J1551" s="1">
        <v>14.942528735631999</v>
      </c>
      <c r="K1551" s="1">
        <v>9.1954022988510005</v>
      </c>
      <c r="L1551" s="1">
        <v>1.7241379310339999</v>
      </c>
      <c r="M1551" s="1">
        <v>2.8735632183909998</v>
      </c>
      <c r="N1551" s="1">
        <v>22.413793103448</v>
      </c>
      <c r="O1551" s="1">
        <v>1.7241379310339999</v>
      </c>
      <c r="P1551" s="1">
        <v>13.218390804598</v>
      </c>
      <c r="Q1551" s="1">
        <v>2.2988505747130001</v>
      </c>
      <c r="R1551" s="8">
        <v>151.72413793103399</v>
      </c>
    </row>
    <row r="1552" spans="3:22" x14ac:dyDescent="0.2">
      <c r="C1552" s="70"/>
      <c r="D1552" s="67"/>
      <c r="E1552" s="4" t="s">
        <v>26</v>
      </c>
      <c r="F1552" s="52" t="s">
        <v>624</v>
      </c>
      <c r="G1552" s="7">
        <v>180</v>
      </c>
      <c r="H1552" s="9">
        <v>48.888888888888999</v>
      </c>
      <c r="I1552" s="1">
        <v>45.555555555555998</v>
      </c>
      <c r="J1552" s="1">
        <v>7.7777777777779997</v>
      </c>
      <c r="K1552" s="1">
        <v>10.555555555555999</v>
      </c>
      <c r="L1552" s="1">
        <v>3.333333333333</v>
      </c>
      <c r="M1552" s="1">
        <v>2.7777777777780002</v>
      </c>
      <c r="N1552" s="1">
        <v>17.222222222222001</v>
      </c>
      <c r="O1552" s="1">
        <v>1.1111111111109999</v>
      </c>
      <c r="P1552" s="1">
        <v>12.222222222221999</v>
      </c>
      <c r="Q1552" s="1">
        <v>3.333333333333</v>
      </c>
      <c r="R1552" s="8">
        <v>152.777777777778</v>
      </c>
    </row>
    <row r="1553" spans="3:18" x14ac:dyDescent="0.2">
      <c r="C1553" s="70"/>
      <c r="D1553" s="67"/>
      <c r="E1553" s="4" t="s">
        <v>27</v>
      </c>
      <c r="F1553" s="52" t="s">
        <v>624</v>
      </c>
      <c r="G1553" s="7">
        <v>121</v>
      </c>
      <c r="H1553" s="9">
        <v>37.190082644627999</v>
      </c>
      <c r="I1553" s="1">
        <v>40.495867768594998</v>
      </c>
      <c r="J1553" s="1">
        <v>12.396694214876</v>
      </c>
      <c r="K1553" s="1">
        <v>5.7851239669419998</v>
      </c>
      <c r="L1553" s="1">
        <v>0.82644628099200002</v>
      </c>
      <c r="M1553" s="3" t="s">
        <v>61</v>
      </c>
      <c r="N1553" s="1">
        <v>24.793388429752</v>
      </c>
      <c r="O1553" s="1">
        <v>3.305785123967</v>
      </c>
      <c r="P1553" s="1">
        <v>9.9173553719009995</v>
      </c>
      <c r="Q1553" s="1">
        <v>7.4380165289260001</v>
      </c>
      <c r="R1553" s="8">
        <v>142.14876033057899</v>
      </c>
    </row>
    <row r="1554" spans="3:18" x14ac:dyDescent="0.2">
      <c r="C1554" s="70"/>
      <c r="D1554" s="67"/>
      <c r="E1554" s="4" t="s">
        <v>28</v>
      </c>
      <c r="F1554" s="52" t="s">
        <v>624</v>
      </c>
      <c r="G1554" s="7">
        <v>135</v>
      </c>
      <c r="H1554" s="9">
        <v>22.962962962963001</v>
      </c>
      <c r="I1554" s="1">
        <v>32.592592592593</v>
      </c>
      <c r="J1554" s="1">
        <v>11.851851851852</v>
      </c>
      <c r="K1554" s="1">
        <v>4.4444444444439997</v>
      </c>
      <c r="L1554" s="1">
        <v>0.74074074074100005</v>
      </c>
      <c r="M1554" s="1">
        <v>0.74074074074100005</v>
      </c>
      <c r="N1554" s="1">
        <v>20.740740740741</v>
      </c>
      <c r="O1554" s="1">
        <v>3.7037037037039999</v>
      </c>
      <c r="P1554" s="1">
        <v>20</v>
      </c>
      <c r="Q1554" s="1">
        <v>13.333333333333</v>
      </c>
      <c r="R1554" s="8">
        <v>131.111111111111</v>
      </c>
    </row>
    <row r="1555" spans="3:18" x14ac:dyDescent="0.2">
      <c r="C1555" s="70"/>
      <c r="D1555" s="67"/>
      <c r="E1555" s="4" t="s">
        <v>29</v>
      </c>
      <c r="F1555" s="52" t="s">
        <v>624</v>
      </c>
      <c r="G1555" s="7">
        <v>610</v>
      </c>
      <c r="H1555" s="9">
        <v>39.180327868851997</v>
      </c>
      <c r="I1555" s="1">
        <v>40.16393442623</v>
      </c>
      <c r="J1555" s="1">
        <v>11.639344262294999</v>
      </c>
      <c r="K1555" s="1">
        <v>7.8688524590159998</v>
      </c>
      <c r="L1555" s="1">
        <v>1.8032786885250001</v>
      </c>
      <c r="M1555" s="1">
        <v>1.8032786885250001</v>
      </c>
      <c r="N1555" s="1">
        <v>20.983606557377001</v>
      </c>
      <c r="O1555" s="1">
        <v>2.2950819672130001</v>
      </c>
      <c r="P1555" s="1">
        <v>13.770491803279</v>
      </c>
      <c r="Q1555" s="1">
        <v>6.0655737704919996</v>
      </c>
      <c r="R1555" s="8">
        <v>145.573770491803</v>
      </c>
    </row>
    <row r="1556" spans="3:18" x14ac:dyDescent="0.2">
      <c r="C1556" s="70"/>
      <c r="D1556" s="67"/>
      <c r="E1556" s="4" t="s">
        <v>30</v>
      </c>
      <c r="F1556" s="52" t="s">
        <v>624</v>
      </c>
      <c r="G1556" s="7">
        <v>256</v>
      </c>
      <c r="H1556" s="9">
        <v>29.6875</v>
      </c>
      <c r="I1556" s="1">
        <v>36.328125</v>
      </c>
      <c r="J1556" s="1">
        <v>12.109375</v>
      </c>
      <c r="K1556" s="1">
        <v>5.078125</v>
      </c>
      <c r="L1556" s="1">
        <v>0.78125</v>
      </c>
      <c r="M1556" s="1">
        <v>0.390625</v>
      </c>
      <c r="N1556" s="1">
        <v>22.65625</v>
      </c>
      <c r="O1556" s="1">
        <v>3.515625</v>
      </c>
      <c r="P1556" s="1">
        <v>15.234375</v>
      </c>
      <c r="Q1556" s="1">
        <v>10.546875</v>
      </c>
      <c r="R1556" s="8">
        <v>136.328125</v>
      </c>
    </row>
    <row r="1557" spans="3:18" x14ac:dyDescent="0.2">
      <c r="C1557" s="70"/>
      <c r="D1557" s="66" t="s">
        <v>21</v>
      </c>
      <c r="E1557" s="5" t="s">
        <v>24</v>
      </c>
      <c r="F1557" s="51" t="s">
        <v>624</v>
      </c>
      <c r="G1557" s="6">
        <v>149</v>
      </c>
      <c r="H1557" s="13">
        <v>52.348993288590997</v>
      </c>
      <c r="I1557" s="2">
        <v>53.691275167785001</v>
      </c>
      <c r="J1557" s="2">
        <v>18.791946308724999</v>
      </c>
      <c r="K1557" s="2">
        <v>12.751677852348999</v>
      </c>
      <c r="L1557" s="2">
        <v>2.6845637583889999</v>
      </c>
      <c r="M1557" s="2">
        <v>2.6845637583889999</v>
      </c>
      <c r="N1557" s="2">
        <v>16.778523489933001</v>
      </c>
      <c r="O1557" s="2">
        <v>2.0134228187919998</v>
      </c>
      <c r="P1557" s="2">
        <v>7.3825503355700004</v>
      </c>
      <c r="Q1557" s="2">
        <v>3.355704697987</v>
      </c>
      <c r="R1557" s="11">
        <v>172.48322147651001</v>
      </c>
    </row>
    <row r="1558" spans="3:18" x14ac:dyDescent="0.2">
      <c r="C1558" s="70"/>
      <c r="D1558" s="67"/>
      <c r="E1558" s="4" t="s">
        <v>25</v>
      </c>
      <c r="F1558" s="52" t="s">
        <v>624</v>
      </c>
      <c r="G1558" s="7">
        <v>155</v>
      </c>
      <c r="H1558" s="9">
        <v>52.903225806451999</v>
      </c>
      <c r="I1558" s="1">
        <v>44.516129032258</v>
      </c>
      <c r="J1558" s="1">
        <v>15.483870967742</v>
      </c>
      <c r="K1558" s="1">
        <v>10.322580645161</v>
      </c>
      <c r="L1558" s="1">
        <v>0.64516129032299996</v>
      </c>
      <c r="M1558" s="1">
        <v>1.2903225806450001</v>
      </c>
      <c r="N1558" s="1">
        <v>15.483870967742</v>
      </c>
      <c r="O1558" s="1">
        <v>0.64516129032299996</v>
      </c>
      <c r="P1558" s="1">
        <v>11.612903225806001</v>
      </c>
      <c r="Q1558" s="1">
        <v>1.935483870968</v>
      </c>
      <c r="R1558" s="8">
        <v>154.83870967741899</v>
      </c>
    </row>
    <row r="1559" spans="3:18" x14ac:dyDescent="0.2">
      <c r="C1559" s="70"/>
      <c r="D1559" s="67"/>
      <c r="E1559" s="4" t="s">
        <v>26</v>
      </c>
      <c r="F1559" s="52" t="s">
        <v>624</v>
      </c>
      <c r="G1559" s="7">
        <v>175</v>
      </c>
      <c r="H1559" s="9">
        <v>43.428571428570997</v>
      </c>
      <c r="I1559" s="1">
        <v>45.142857142856997</v>
      </c>
      <c r="J1559" s="1">
        <v>14.285714285714</v>
      </c>
      <c r="K1559" s="1">
        <v>10.285714285714</v>
      </c>
      <c r="L1559" s="1">
        <v>0.57142857142900005</v>
      </c>
      <c r="M1559" s="1">
        <v>1.714285714286</v>
      </c>
      <c r="N1559" s="1">
        <v>18.285714285714</v>
      </c>
      <c r="O1559" s="1">
        <v>2.8571428571430002</v>
      </c>
      <c r="P1559" s="1">
        <v>12</v>
      </c>
      <c r="Q1559" s="1">
        <v>4</v>
      </c>
      <c r="R1559" s="8">
        <v>152.57142857142901</v>
      </c>
    </row>
    <row r="1560" spans="3:18" x14ac:dyDescent="0.2">
      <c r="C1560" s="70"/>
      <c r="D1560" s="67"/>
      <c r="E1560" s="4" t="s">
        <v>27</v>
      </c>
      <c r="F1560" s="52" t="s">
        <v>624</v>
      </c>
      <c r="G1560" s="7">
        <v>133</v>
      </c>
      <c r="H1560" s="9">
        <v>39.097744360901999</v>
      </c>
      <c r="I1560" s="1">
        <v>37.593984962405997</v>
      </c>
      <c r="J1560" s="1">
        <v>12.781954887217999</v>
      </c>
      <c r="K1560" s="1">
        <v>5.2631578947369997</v>
      </c>
      <c r="L1560" s="3" t="s">
        <v>61</v>
      </c>
      <c r="M1560" s="1">
        <v>0.75187969924800002</v>
      </c>
      <c r="N1560" s="1">
        <v>34.586466165414002</v>
      </c>
      <c r="O1560" s="1">
        <v>0.75187969924800002</v>
      </c>
      <c r="P1560" s="1">
        <v>14.285714285714</v>
      </c>
      <c r="Q1560" s="1">
        <v>3.0075187969920001</v>
      </c>
      <c r="R1560" s="8">
        <v>148.12030075188</v>
      </c>
    </row>
    <row r="1561" spans="3:18" x14ac:dyDescent="0.2">
      <c r="C1561" s="70"/>
      <c r="D1561" s="67"/>
      <c r="E1561" s="4" t="s">
        <v>28</v>
      </c>
      <c r="F1561" s="52" t="s">
        <v>624</v>
      </c>
      <c r="G1561" s="7">
        <v>153</v>
      </c>
      <c r="H1561" s="9">
        <v>20.261437908497001</v>
      </c>
      <c r="I1561" s="1">
        <v>37.908496732026002</v>
      </c>
      <c r="J1561" s="1">
        <v>22.222222222222001</v>
      </c>
      <c r="K1561" s="1">
        <v>5.2287581699350003</v>
      </c>
      <c r="L1561" s="1">
        <v>1.3071895424840001</v>
      </c>
      <c r="M1561" s="1">
        <v>1.9607843137250001</v>
      </c>
      <c r="N1561" s="1">
        <v>18.954248366013001</v>
      </c>
      <c r="O1561" s="1">
        <v>3.9215686274510002</v>
      </c>
      <c r="P1561" s="1">
        <v>16.993464052288001</v>
      </c>
      <c r="Q1561" s="1">
        <v>10.457516339869001</v>
      </c>
      <c r="R1561" s="8">
        <v>139.21568627451001</v>
      </c>
    </row>
    <row r="1562" spans="3:18" x14ac:dyDescent="0.2">
      <c r="C1562" s="70"/>
      <c r="D1562" s="67"/>
      <c r="E1562" s="4" t="s">
        <v>29</v>
      </c>
      <c r="F1562" s="52" t="s">
        <v>624</v>
      </c>
      <c r="G1562" s="7">
        <v>616</v>
      </c>
      <c r="H1562" s="9">
        <v>39.123376623376998</v>
      </c>
      <c r="I1562" s="1">
        <v>41.558441558441999</v>
      </c>
      <c r="J1562" s="1">
        <v>16.233766233766001</v>
      </c>
      <c r="K1562" s="1">
        <v>7.9545454545450003</v>
      </c>
      <c r="L1562" s="1">
        <v>0.64935064935099995</v>
      </c>
      <c r="M1562" s="1">
        <v>1.461038961039</v>
      </c>
      <c r="N1562" s="1">
        <v>21.266233766233999</v>
      </c>
      <c r="O1562" s="1">
        <v>2.1103896103899999</v>
      </c>
      <c r="P1562" s="1">
        <v>13.636363636364001</v>
      </c>
      <c r="Q1562" s="1">
        <v>4.8701298701300004</v>
      </c>
      <c r="R1562" s="8">
        <v>148.863636363636</v>
      </c>
    </row>
    <row r="1563" spans="3:18" x14ac:dyDescent="0.2">
      <c r="C1563" s="70"/>
      <c r="D1563" s="67"/>
      <c r="E1563" s="4" t="s">
        <v>30</v>
      </c>
      <c r="F1563" s="52" t="s">
        <v>624</v>
      </c>
      <c r="G1563" s="7">
        <v>286</v>
      </c>
      <c r="H1563" s="9">
        <v>29.020979020978999</v>
      </c>
      <c r="I1563" s="1">
        <v>37.762237762238001</v>
      </c>
      <c r="J1563" s="1">
        <v>17.832167832168</v>
      </c>
      <c r="K1563" s="1">
        <v>5.2447552447549999</v>
      </c>
      <c r="L1563" s="1">
        <v>0.69930069930100003</v>
      </c>
      <c r="M1563" s="1">
        <v>1.398601398601</v>
      </c>
      <c r="N1563" s="1">
        <v>26.223776223775999</v>
      </c>
      <c r="O1563" s="1">
        <v>2.4475524475519999</v>
      </c>
      <c r="P1563" s="1">
        <v>15.734265734266</v>
      </c>
      <c r="Q1563" s="1">
        <v>6.9930069930069996</v>
      </c>
      <c r="R1563" s="8">
        <v>143.35664335664299</v>
      </c>
    </row>
    <row r="1564" spans="3:18" x14ac:dyDescent="0.2">
      <c r="C1564" s="66" t="s">
        <v>31</v>
      </c>
      <c r="D1564" s="66" t="s">
        <v>23</v>
      </c>
      <c r="E1564" s="5" t="s">
        <v>32</v>
      </c>
      <c r="F1564" s="51" t="s">
        <v>624</v>
      </c>
      <c r="G1564" s="6">
        <v>72</v>
      </c>
      <c r="H1564" s="13">
        <v>41.666666666666998</v>
      </c>
      <c r="I1564" s="2">
        <v>29.166666666666998</v>
      </c>
      <c r="J1564" s="2">
        <v>8.333333333333</v>
      </c>
      <c r="K1564" s="2">
        <v>13.888888888888999</v>
      </c>
      <c r="L1564" s="2">
        <v>1.3888888888890001</v>
      </c>
      <c r="M1564" s="2">
        <v>2.7777777777780002</v>
      </c>
      <c r="N1564" s="2">
        <v>23.611111111111001</v>
      </c>
      <c r="O1564" s="2">
        <v>1.3888888888890001</v>
      </c>
      <c r="P1564" s="2">
        <v>9.7222222222219994</v>
      </c>
      <c r="Q1564" s="2">
        <v>9.7222222222219994</v>
      </c>
      <c r="R1564" s="11">
        <v>141.666666666667</v>
      </c>
    </row>
    <row r="1565" spans="3:18" ht="26" x14ac:dyDescent="0.2">
      <c r="C1565" s="70"/>
      <c r="D1565" s="67"/>
      <c r="E1565" s="4" t="s">
        <v>33</v>
      </c>
      <c r="F1565" s="52" t="s">
        <v>624</v>
      </c>
      <c r="G1565" s="7">
        <v>1007</v>
      </c>
      <c r="H1565" s="9">
        <v>46.077457795431997</v>
      </c>
      <c r="I1565" s="1">
        <v>44.786494538231999</v>
      </c>
      <c r="J1565" s="1">
        <v>15.988083416086999</v>
      </c>
      <c r="K1565" s="1">
        <v>9.1360476663359993</v>
      </c>
      <c r="L1565" s="1">
        <v>1.88679245283</v>
      </c>
      <c r="M1565" s="1">
        <v>1.9860973187690001</v>
      </c>
      <c r="N1565" s="1">
        <v>18.470705064548</v>
      </c>
      <c r="O1565" s="1">
        <v>2.0854021847070001</v>
      </c>
      <c r="P1565" s="1">
        <v>12.711022840119</v>
      </c>
      <c r="Q1565" s="1">
        <v>3.3763654419070002</v>
      </c>
      <c r="R1565" s="8">
        <v>156.50446871896699</v>
      </c>
    </row>
    <row r="1566" spans="3:18" ht="39" x14ac:dyDescent="0.2">
      <c r="C1566" s="70"/>
      <c r="D1566" s="67"/>
      <c r="E1566" s="4" t="s">
        <v>34</v>
      </c>
      <c r="F1566" s="52" t="s">
        <v>625</v>
      </c>
      <c r="G1566" s="7">
        <v>15</v>
      </c>
      <c r="H1566" s="9">
        <v>26.666666666666998</v>
      </c>
      <c r="I1566" s="1">
        <v>40</v>
      </c>
      <c r="J1566" s="1">
        <v>20</v>
      </c>
      <c r="K1566" s="1">
        <v>13.333333333333</v>
      </c>
      <c r="L1566" s="3" t="s">
        <v>61</v>
      </c>
      <c r="M1566" s="1">
        <v>6.666666666667</v>
      </c>
      <c r="N1566" s="1">
        <v>26.666666666666998</v>
      </c>
      <c r="O1566" s="3" t="s">
        <v>61</v>
      </c>
      <c r="P1566" s="1">
        <v>26.666666666666998</v>
      </c>
      <c r="Q1566" s="3" t="s">
        <v>61</v>
      </c>
      <c r="R1566" s="8">
        <v>160</v>
      </c>
    </row>
    <row r="1567" spans="3:18" ht="39" x14ac:dyDescent="0.2">
      <c r="C1567" s="70"/>
      <c r="D1567" s="67"/>
      <c r="E1567" s="4" t="s">
        <v>35</v>
      </c>
      <c r="F1567" s="52" t="s">
        <v>624</v>
      </c>
      <c r="G1567" s="7">
        <v>197</v>
      </c>
      <c r="H1567" s="9">
        <v>42.131979695430999</v>
      </c>
      <c r="I1567" s="1">
        <v>46.700507614213002</v>
      </c>
      <c r="J1567" s="1">
        <v>12.182741116751</v>
      </c>
      <c r="K1567" s="1">
        <v>11.167512690355</v>
      </c>
      <c r="L1567" s="1">
        <v>1.522842639594</v>
      </c>
      <c r="M1567" s="1">
        <v>3.553299492386</v>
      </c>
      <c r="N1567" s="1">
        <v>22.335025380710999</v>
      </c>
      <c r="O1567" s="1">
        <v>1.522842639594</v>
      </c>
      <c r="P1567" s="1">
        <v>10.659898477157</v>
      </c>
      <c r="Q1567" s="1">
        <v>3.553299492386</v>
      </c>
      <c r="R1567" s="8">
        <v>155.32994923857899</v>
      </c>
    </row>
    <row r="1568" spans="3:18" ht="26" x14ac:dyDescent="0.2">
      <c r="C1568" s="70"/>
      <c r="D1568" s="67"/>
      <c r="E1568" s="4" t="s">
        <v>36</v>
      </c>
      <c r="F1568" s="52" t="s">
        <v>624</v>
      </c>
      <c r="G1568" s="7">
        <v>205</v>
      </c>
      <c r="H1568" s="9">
        <v>24.390243902439</v>
      </c>
      <c r="I1568" s="1">
        <v>37.560975609755999</v>
      </c>
      <c r="J1568" s="1">
        <v>16.097560975610001</v>
      </c>
      <c r="K1568" s="1">
        <v>5.3658536585369996</v>
      </c>
      <c r="L1568" s="1">
        <v>0.97560975609800005</v>
      </c>
      <c r="M1568" s="1">
        <v>0.48780487804900002</v>
      </c>
      <c r="N1568" s="1">
        <v>25.365853658536999</v>
      </c>
      <c r="O1568" s="1">
        <v>3.90243902439</v>
      </c>
      <c r="P1568" s="1">
        <v>15.609756097561</v>
      </c>
      <c r="Q1568" s="1">
        <v>8.2926829268290003</v>
      </c>
      <c r="R1568" s="8">
        <v>138.048780487805</v>
      </c>
    </row>
    <row r="1569" spans="3:18" x14ac:dyDescent="0.2">
      <c r="C1569" s="70"/>
      <c r="D1569" s="67"/>
      <c r="E1569" s="4" t="s">
        <v>37</v>
      </c>
      <c r="F1569" s="52" t="s">
        <v>625</v>
      </c>
      <c r="G1569" s="7">
        <v>32</v>
      </c>
      <c r="H1569" s="9">
        <v>28.125</v>
      </c>
      <c r="I1569" s="1">
        <v>28.125</v>
      </c>
      <c r="J1569" s="1">
        <v>3.125</v>
      </c>
      <c r="K1569" s="1">
        <v>6.25</v>
      </c>
      <c r="L1569" s="3" t="s">
        <v>61</v>
      </c>
      <c r="M1569" s="3" t="s">
        <v>61</v>
      </c>
      <c r="N1569" s="1">
        <v>21.875</v>
      </c>
      <c r="O1569" s="3" t="s">
        <v>61</v>
      </c>
      <c r="P1569" s="1">
        <v>15.625</v>
      </c>
      <c r="Q1569" s="1">
        <v>25</v>
      </c>
      <c r="R1569" s="8">
        <v>128.125</v>
      </c>
    </row>
    <row r="1570" spans="3:18" x14ac:dyDescent="0.2">
      <c r="C1570" s="70"/>
      <c r="D1570" s="66" t="s">
        <v>20</v>
      </c>
      <c r="E1570" s="5" t="s">
        <v>32</v>
      </c>
      <c r="F1570" s="51" t="s">
        <v>625</v>
      </c>
      <c r="G1570" s="6">
        <v>38</v>
      </c>
      <c r="H1570" s="13">
        <v>42.105263157895003</v>
      </c>
      <c r="I1570" s="2">
        <v>23.684210526316001</v>
      </c>
      <c r="J1570" s="2">
        <v>2.6315789473679998</v>
      </c>
      <c r="K1570" s="2">
        <v>21.052631578947</v>
      </c>
      <c r="L1570" s="2">
        <v>2.6315789473679998</v>
      </c>
      <c r="M1570" s="2">
        <v>5.2631578947369997</v>
      </c>
      <c r="N1570" s="2">
        <v>21.052631578947</v>
      </c>
      <c r="O1570" s="2">
        <v>2.6315789473679998</v>
      </c>
      <c r="P1570" s="2">
        <v>13.157894736842</v>
      </c>
      <c r="Q1570" s="2">
        <v>13.157894736842</v>
      </c>
      <c r="R1570" s="11">
        <v>147.36842105263199</v>
      </c>
    </row>
    <row r="1571" spans="3:18" ht="26" x14ac:dyDescent="0.2">
      <c r="C1571" s="70"/>
      <c r="D1571" s="67"/>
      <c r="E1571" s="4" t="s">
        <v>33</v>
      </c>
      <c r="F1571" s="52" t="s">
        <v>624</v>
      </c>
      <c r="G1571" s="7">
        <v>566</v>
      </c>
      <c r="H1571" s="9">
        <v>45.229681978799</v>
      </c>
      <c r="I1571" s="1">
        <v>43.992932862190997</v>
      </c>
      <c r="J1571" s="1">
        <v>15.017667844523</v>
      </c>
      <c r="K1571" s="1">
        <v>9.0106007067139995</v>
      </c>
      <c r="L1571" s="1">
        <v>2.2968197879860002</v>
      </c>
      <c r="M1571" s="1">
        <v>2.1201413427559999</v>
      </c>
      <c r="N1571" s="1">
        <v>18.551236749116999</v>
      </c>
      <c r="O1571" s="1">
        <v>2.6501766784449998</v>
      </c>
      <c r="P1571" s="1">
        <v>13.074204946996</v>
      </c>
      <c r="Q1571" s="1">
        <v>3.7102473498230002</v>
      </c>
      <c r="R1571" s="8">
        <v>155.65371024735001</v>
      </c>
    </row>
    <row r="1572" spans="3:18" ht="39" x14ac:dyDescent="0.2">
      <c r="C1572" s="70"/>
      <c r="D1572" s="67"/>
      <c r="E1572" s="4" t="s">
        <v>34</v>
      </c>
      <c r="F1572" s="52" t="s">
        <v>625</v>
      </c>
      <c r="G1572" s="7">
        <v>7</v>
      </c>
      <c r="H1572" s="9">
        <v>28.571428571428999</v>
      </c>
      <c r="I1572" s="1">
        <v>28.571428571428999</v>
      </c>
      <c r="J1572" s="1">
        <v>14.285714285714</v>
      </c>
      <c r="K1572" s="3" t="s">
        <v>61</v>
      </c>
      <c r="L1572" s="3" t="s">
        <v>61</v>
      </c>
      <c r="M1572" s="1">
        <v>14.285714285714</v>
      </c>
      <c r="N1572" s="1">
        <v>28.571428571428999</v>
      </c>
      <c r="O1572" s="3" t="s">
        <v>61</v>
      </c>
      <c r="P1572" s="1">
        <v>28.571428571428999</v>
      </c>
      <c r="Q1572" s="3" t="s">
        <v>61</v>
      </c>
      <c r="R1572" s="8">
        <v>142.857142857143</v>
      </c>
    </row>
    <row r="1573" spans="3:18" ht="39" x14ac:dyDescent="0.2">
      <c r="C1573" s="70"/>
      <c r="D1573" s="67"/>
      <c r="E1573" s="4" t="s">
        <v>35</v>
      </c>
      <c r="F1573" s="52" t="s">
        <v>624</v>
      </c>
      <c r="G1573" s="7">
        <v>78</v>
      </c>
      <c r="H1573" s="9">
        <v>35.897435897435997</v>
      </c>
      <c r="I1573" s="1">
        <v>46.153846153845997</v>
      </c>
      <c r="J1573" s="1">
        <v>8.9743589743589993</v>
      </c>
      <c r="K1573" s="1">
        <v>10.25641025641</v>
      </c>
      <c r="L1573" s="1">
        <v>2.564102564103</v>
      </c>
      <c r="M1573" s="1">
        <v>3.8461538461539999</v>
      </c>
      <c r="N1573" s="1">
        <v>23.076923076922998</v>
      </c>
      <c r="O1573" s="1">
        <v>1.2820512820509999</v>
      </c>
      <c r="P1573" s="1">
        <v>11.538461538462</v>
      </c>
      <c r="Q1573" s="1">
        <v>1.2820512820509999</v>
      </c>
      <c r="R1573" s="8">
        <v>144.871794871795</v>
      </c>
    </row>
    <row r="1574" spans="3:18" ht="26" x14ac:dyDescent="0.2">
      <c r="C1574" s="70"/>
      <c r="D1574" s="67"/>
      <c r="E1574" s="4" t="s">
        <v>36</v>
      </c>
      <c r="F1574" s="52" t="s">
        <v>624</v>
      </c>
      <c r="G1574" s="7">
        <v>58</v>
      </c>
      <c r="H1574" s="9">
        <v>25.862068965517</v>
      </c>
      <c r="I1574" s="1">
        <v>34.482758620689999</v>
      </c>
      <c r="J1574" s="1">
        <v>8.6206896551720007</v>
      </c>
      <c r="K1574" s="1">
        <v>5.1724137931029999</v>
      </c>
      <c r="L1574" s="1">
        <v>1.7241379310339999</v>
      </c>
      <c r="M1574" s="3" t="s">
        <v>61</v>
      </c>
      <c r="N1574" s="1">
        <v>29.310344827586</v>
      </c>
      <c r="O1574" s="3" t="s">
        <v>61</v>
      </c>
      <c r="P1574" s="1">
        <v>13.793103448276</v>
      </c>
      <c r="Q1574" s="1">
        <v>12.068965517241001</v>
      </c>
      <c r="R1574" s="8">
        <v>131.03448275862101</v>
      </c>
    </row>
    <row r="1575" spans="3:18" x14ac:dyDescent="0.2">
      <c r="C1575" s="70"/>
      <c r="D1575" s="67"/>
      <c r="E1575" s="4" t="s">
        <v>37</v>
      </c>
      <c r="F1575" s="52" t="s">
        <v>625</v>
      </c>
      <c r="G1575" s="7">
        <v>16</v>
      </c>
      <c r="H1575" s="9">
        <v>25</v>
      </c>
      <c r="I1575" s="1">
        <v>25</v>
      </c>
      <c r="J1575" s="1">
        <v>6.25</v>
      </c>
      <c r="K1575" s="1">
        <v>6.25</v>
      </c>
      <c r="L1575" s="3" t="s">
        <v>61</v>
      </c>
      <c r="M1575" s="3" t="s">
        <v>61</v>
      </c>
      <c r="N1575" s="1">
        <v>25</v>
      </c>
      <c r="O1575" s="3" t="s">
        <v>61</v>
      </c>
      <c r="P1575" s="1">
        <v>25</v>
      </c>
      <c r="Q1575" s="1">
        <v>25</v>
      </c>
      <c r="R1575" s="8">
        <v>137.5</v>
      </c>
    </row>
    <row r="1576" spans="3:18" x14ac:dyDescent="0.2">
      <c r="C1576" s="70"/>
      <c r="D1576" s="66" t="s">
        <v>21</v>
      </c>
      <c r="E1576" s="5" t="s">
        <v>32</v>
      </c>
      <c r="F1576" s="51" t="s">
        <v>625</v>
      </c>
      <c r="G1576" s="6">
        <v>34</v>
      </c>
      <c r="H1576" s="13">
        <v>41.176470588234999</v>
      </c>
      <c r="I1576" s="2">
        <v>35.294117647058997</v>
      </c>
      <c r="J1576" s="2">
        <v>14.705882352941</v>
      </c>
      <c r="K1576" s="2">
        <v>5.8823529411760003</v>
      </c>
      <c r="L1576" s="14" t="s">
        <v>61</v>
      </c>
      <c r="M1576" s="14" t="s">
        <v>61</v>
      </c>
      <c r="N1576" s="2">
        <v>26.470588235293999</v>
      </c>
      <c r="O1576" s="14" t="s">
        <v>61</v>
      </c>
      <c r="P1576" s="2">
        <v>5.8823529411760003</v>
      </c>
      <c r="Q1576" s="2">
        <v>5.8823529411760003</v>
      </c>
      <c r="R1576" s="11">
        <v>135.29411764705901</v>
      </c>
    </row>
    <row r="1577" spans="3:18" ht="26" x14ac:dyDescent="0.2">
      <c r="C1577" s="70"/>
      <c r="D1577" s="67"/>
      <c r="E1577" s="4" t="s">
        <v>33</v>
      </c>
      <c r="F1577" s="52" t="s">
        <v>624</v>
      </c>
      <c r="G1577" s="7">
        <v>441</v>
      </c>
      <c r="H1577" s="9">
        <v>47.165532879818997</v>
      </c>
      <c r="I1577" s="1">
        <v>45.804988662131997</v>
      </c>
      <c r="J1577" s="1">
        <v>17.233560090703001</v>
      </c>
      <c r="K1577" s="1">
        <v>9.2970521541950006</v>
      </c>
      <c r="L1577" s="1">
        <v>1.360544217687</v>
      </c>
      <c r="M1577" s="1">
        <v>1.8140589569159999</v>
      </c>
      <c r="N1577" s="1">
        <v>18.367346938775999</v>
      </c>
      <c r="O1577" s="1">
        <v>1.360544217687</v>
      </c>
      <c r="P1577" s="1">
        <v>12.244897959184</v>
      </c>
      <c r="Q1577" s="1">
        <v>2.947845804989</v>
      </c>
      <c r="R1577" s="8">
        <v>157.596371882086</v>
      </c>
    </row>
    <row r="1578" spans="3:18" ht="39" x14ac:dyDescent="0.2">
      <c r="C1578" s="70"/>
      <c r="D1578" s="67"/>
      <c r="E1578" s="4" t="s">
        <v>34</v>
      </c>
      <c r="F1578" s="52" t="s">
        <v>625</v>
      </c>
      <c r="G1578" s="7">
        <v>8</v>
      </c>
      <c r="H1578" s="9">
        <v>25</v>
      </c>
      <c r="I1578" s="1">
        <v>50</v>
      </c>
      <c r="J1578" s="1">
        <v>25</v>
      </c>
      <c r="K1578" s="1">
        <v>25</v>
      </c>
      <c r="L1578" s="3" t="s">
        <v>61</v>
      </c>
      <c r="M1578" s="3" t="s">
        <v>61</v>
      </c>
      <c r="N1578" s="1">
        <v>25</v>
      </c>
      <c r="O1578" s="3" t="s">
        <v>61</v>
      </c>
      <c r="P1578" s="1">
        <v>25</v>
      </c>
      <c r="Q1578" s="3" t="s">
        <v>61</v>
      </c>
      <c r="R1578" s="8">
        <v>175</v>
      </c>
    </row>
    <row r="1579" spans="3:18" ht="39" x14ac:dyDescent="0.2">
      <c r="C1579" s="70"/>
      <c r="D1579" s="67"/>
      <c r="E1579" s="4" t="s">
        <v>35</v>
      </c>
      <c r="F1579" s="52" t="s">
        <v>624</v>
      </c>
      <c r="G1579" s="7">
        <v>119</v>
      </c>
      <c r="H1579" s="9">
        <v>46.218487394957997</v>
      </c>
      <c r="I1579" s="1">
        <v>47.058823529412003</v>
      </c>
      <c r="J1579" s="1">
        <v>14.285714285714</v>
      </c>
      <c r="K1579" s="1">
        <v>11.764705882353001</v>
      </c>
      <c r="L1579" s="1">
        <v>0.84033613445400002</v>
      </c>
      <c r="M1579" s="1">
        <v>3.361344537815</v>
      </c>
      <c r="N1579" s="1">
        <v>21.848739495798</v>
      </c>
      <c r="O1579" s="1">
        <v>1.680672268908</v>
      </c>
      <c r="P1579" s="1">
        <v>10.084033613444999</v>
      </c>
      <c r="Q1579" s="1">
        <v>5.0420168067229998</v>
      </c>
      <c r="R1579" s="8">
        <v>162.18487394958001</v>
      </c>
    </row>
    <row r="1580" spans="3:18" ht="26" x14ac:dyDescent="0.2">
      <c r="C1580" s="70"/>
      <c r="D1580" s="67"/>
      <c r="E1580" s="4" t="s">
        <v>36</v>
      </c>
      <c r="F1580" s="52" t="s">
        <v>624</v>
      </c>
      <c r="G1580" s="7">
        <v>147</v>
      </c>
      <c r="H1580" s="9">
        <v>23.809523809523998</v>
      </c>
      <c r="I1580" s="1">
        <v>38.775510204082003</v>
      </c>
      <c r="J1580" s="1">
        <v>19.047619047619001</v>
      </c>
      <c r="K1580" s="1">
        <v>5.4421768707479998</v>
      </c>
      <c r="L1580" s="1">
        <v>0.68027210884400002</v>
      </c>
      <c r="M1580" s="1">
        <v>0.68027210884400002</v>
      </c>
      <c r="N1580" s="1">
        <v>23.809523809523998</v>
      </c>
      <c r="O1580" s="1">
        <v>5.4421768707479998</v>
      </c>
      <c r="P1580" s="1">
        <v>16.326530612245001</v>
      </c>
      <c r="Q1580" s="1">
        <v>6.8027210884349998</v>
      </c>
      <c r="R1580" s="8">
        <v>140.816326530612</v>
      </c>
    </row>
    <row r="1581" spans="3:18" x14ac:dyDescent="0.2">
      <c r="C1581" s="70"/>
      <c r="D1581" s="67"/>
      <c r="E1581" s="4" t="s">
        <v>37</v>
      </c>
      <c r="F1581" s="52" t="s">
        <v>625</v>
      </c>
      <c r="G1581" s="7">
        <v>16</v>
      </c>
      <c r="H1581" s="9">
        <v>31.25</v>
      </c>
      <c r="I1581" s="1">
        <v>31.25</v>
      </c>
      <c r="J1581" s="3" t="s">
        <v>61</v>
      </c>
      <c r="K1581" s="1">
        <v>6.25</v>
      </c>
      <c r="L1581" s="3" t="s">
        <v>61</v>
      </c>
      <c r="M1581" s="3" t="s">
        <v>61</v>
      </c>
      <c r="N1581" s="1">
        <v>18.75</v>
      </c>
      <c r="O1581" s="3" t="s">
        <v>61</v>
      </c>
      <c r="P1581" s="1">
        <v>6.25</v>
      </c>
      <c r="Q1581" s="1">
        <v>25</v>
      </c>
      <c r="R1581" s="8">
        <v>118.75</v>
      </c>
    </row>
    <row r="1582" spans="3:18" x14ac:dyDescent="0.2">
      <c r="C1582" s="66" t="s">
        <v>38</v>
      </c>
      <c r="D1582" s="66" t="s">
        <v>23</v>
      </c>
      <c r="E1582" s="5" t="s">
        <v>39</v>
      </c>
      <c r="F1582" s="51" t="s">
        <v>624</v>
      </c>
      <c r="G1582" s="6">
        <v>458</v>
      </c>
      <c r="H1582" s="13">
        <v>33.624454148471997</v>
      </c>
      <c r="I1582" s="2">
        <v>39.519650655021998</v>
      </c>
      <c r="J1582" s="2">
        <v>13.755458515283999</v>
      </c>
      <c r="K1582" s="2">
        <v>9.1703056768559996</v>
      </c>
      <c r="L1582" s="2">
        <v>1.091703056769</v>
      </c>
      <c r="M1582" s="2">
        <v>1.5283842794760001</v>
      </c>
      <c r="N1582" s="2">
        <v>24.017467248908002</v>
      </c>
      <c r="O1582" s="2">
        <v>2.4017467248909998</v>
      </c>
      <c r="P1582" s="2">
        <v>12.227074235808001</v>
      </c>
      <c r="Q1582" s="2">
        <v>7.2052401746720003</v>
      </c>
      <c r="R1582" s="11">
        <v>144.54148471615699</v>
      </c>
    </row>
    <row r="1583" spans="3:18" x14ac:dyDescent="0.2">
      <c r="C1583" s="70"/>
      <c r="D1583" s="67"/>
      <c r="E1583" s="4" t="s">
        <v>40</v>
      </c>
      <c r="F1583" s="52" t="s">
        <v>624</v>
      </c>
      <c r="G1583" s="7">
        <v>973</v>
      </c>
      <c r="H1583" s="9">
        <v>45.323741007194002</v>
      </c>
      <c r="I1583" s="1">
        <v>44.501541623843998</v>
      </c>
      <c r="J1583" s="1">
        <v>15.827338129496001</v>
      </c>
      <c r="K1583" s="1">
        <v>8.7358684480989997</v>
      </c>
      <c r="L1583" s="1">
        <v>1.9527235354570001</v>
      </c>
      <c r="M1583" s="1">
        <v>1.7471736896200001</v>
      </c>
      <c r="N1583" s="1">
        <v>18.396711202466999</v>
      </c>
      <c r="O1583" s="1">
        <v>1.8499486125389999</v>
      </c>
      <c r="P1583" s="1">
        <v>13.052415210689</v>
      </c>
      <c r="Q1583" s="1">
        <v>3.5971223021580001</v>
      </c>
      <c r="R1583" s="8">
        <v>154.98458376156199</v>
      </c>
    </row>
    <row r="1584" spans="3:18" x14ac:dyDescent="0.2">
      <c r="C1584" s="70"/>
      <c r="D1584" s="67"/>
      <c r="E1584" s="4" t="s">
        <v>41</v>
      </c>
      <c r="F1584" s="52" t="s">
        <v>624</v>
      </c>
      <c r="G1584" s="7">
        <v>0</v>
      </c>
      <c r="H1584" s="17" t="s">
        <v>61</v>
      </c>
      <c r="I1584" s="3" t="s">
        <v>61</v>
      </c>
      <c r="J1584" s="3" t="s">
        <v>61</v>
      </c>
      <c r="K1584" s="3" t="s">
        <v>61</v>
      </c>
      <c r="L1584" s="3" t="s">
        <v>61</v>
      </c>
      <c r="M1584" s="3" t="s">
        <v>61</v>
      </c>
      <c r="N1584" s="3" t="s">
        <v>61</v>
      </c>
      <c r="O1584" s="3" t="s">
        <v>61</v>
      </c>
      <c r="P1584" s="3" t="s">
        <v>61</v>
      </c>
      <c r="Q1584" s="3" t="s">
        <v>61</v>
      </c>
      <c r="R1584" s="18" t="s">
        <v>61</v>
      </c>
    </row>
    <row r="1585" spans="3:18" x14ac:dyDescent="0.2">
      <c r="C1585" s="70"/>
      <c r="D1585" s="67"/>
      <c r="E1585" s="4" t="s">
        <v>42</v>
      </c>
      <c r="F1585" s="52" t="s">
        <v>625</v>
      </c>
      <c r="G1585" s="7">
        <v>34</v>
      </c>
      <c r="H1585" s="9">
        <v>58.823529411765001</v>
      </c>
      <c r="I1585" s="1">
        <v>61.764705882352999</v>
      </c>
      <c r="J1585" s="1">
        <v>14.705882352941</v>
      </c>
      <c r="K1585" s="1">
        <v>11.764705882353001</v>
      </c>
      <c r="L1585" s="1">
        <v>2.9411764705880001</v>
      </c>
      <c r="M1585" s="1">
        <v>5.8823529411760003</v>
      </c>
      <c r="N1585" s="1">
        <v>17.647058823529001</v>
      </c>
      <c r="O1585" s="1">
        <v>2.9411764705880001</v>
      </c>
      <c r="P1585" s="1">
        <v>14.705882352941</v>
      </c>
      <c r="Q1585" s="3" t="s">
        <v>61</v>
      </c>
      <c r="R1585" s="8">
        <v>191.17647058823499</v>
      </c>
    </row>
    <row r="1586" spans="3:18" x14ac:dyDescent="0.2">
      <c r="C1586" s="70"/>
      <c r="D1586" s="67"/>
      <c r="E1586" s="4" t="s">
        <v>43</v>
      </c>
      <c r="F1586" s="52" t="s">
        <v>625</v>
      </c>
      <c r="G1586" s="7">
        <v>10</v>
      </c>
      <c r="H1586" s="9">
        <v>50</v>
      </c>
      <c r="I1586" s="1">
        <v>40</v>
      </c>
      <c r="J1586" s="1">
        <v>10</v>
      </c>
      <c r="K1586" s="1">
        <v>20</v>
      </c>
      <c r="L1586" s="3" t="s">
        <v>61</v>
      </c>
      <c r="M1586" s="1">
        <v>20</v>
      </c>
      <c r="N1586" s="1">
        <v>10</v>
      </c>
      <c r="O1586" s="3" t="s">
        <v>61</v>
      </c>
      <c r="P1586" s="1">
        <v>20</v>
      </c>
      <c r="Q1586" s="1">
        <v>10</v>
      </c>
      <c r="R1586" s="8">
        <v>180</v>
      </c>
    </row>
    <row r="1587" spans="3:18" x14ac:dyDescent="0.2">
      <c r="C1587" s="70"/>
      <c r="D1587" s="67"/>
      <c r="E1587" s="4" t="s">
        <v>44</v>
      </c>
      <c r="F1587" s="52" t="s">
        <v>625</v>
      </c>
      <c r="G1587" s="7">
        <v>31</v>
      </c>
      <c r="H1587" s="9">
        <v>38.709677419355003</v>
      </c>
      <c r="I1587" s="1">
        <v>32.258064516128997</v>
      </c>
      <c r="J1587" s="1">
        <v>6.4516129032259997</v>
      </c>
      <c r="K1587" s="1">
        <v>9.6774193548389995</v>
      </c>
      <c r="L1587" s="3" t="s">
        <v>61</v>
      </c>
      <c r="M1587" s="1">
        <v>9.6774193548389995</v>
      </c>
      <c r="N1587" s="1">
        <v>32.258064516128997</v>
      </c>
      <c r="O1587" s="1">
        <v>6.4516129032259997</v>
      </c>
      <c r="P1587" s="1">
        <v>9.6774193548389995</v>
      </c>
      <c r="Q1587" s="1">
        <v>3.2258064516129998</v>
      </c>
      <c r="R1587" s="8">
        <v>148.38709677419399</v>
      </c>
    </row>
    <row r="1588" spans="3:18" x14ac:dyDescent="0.2">
      <c r="C1588" s="70"/>
      <c r="D1588" s="67"/>
      <c r="E1588" s="4" t="s">
        <v>37</v>
      </c>
      <c r="F1588" s="52" t="s">
        <v>625</v>
      </c>
      <c r="G1588" s="7">
        <v>22</v>
      </c>
      <c r="H1588" s="9">
        <v>36.363636363635997</v>
      </c>
      <c r="I1588" s="1">
        <v>31.818181818182001</v>
      </c>
      <c r="J1588" s="1">
        <v>13.636363636364001</v>
      </c>
      <c r="K1588" s="1">
        <v>13.636363636364001</v>
      </c>
      <c r="L1588" s="3" t="s">
        <v>61</v>
      </c>
      <c r="M1588" s="3" t="s">
        <v>61</v>
      </c>
      <c r="N1588" s="1">
        <v>18.181818181817999</v>
      </c>
      <c r="O1588" s="1">
        <v>4.5454545454549997</v>
      </c>
      <c r="P1588" s="1">
        <v>18.181818181817999</v>
      </c>
      <c r="Q1588" s="1">
        <v>13.636363636364001</v>
      </c>
      <c r="R1588" s="8">
        <v>150</v>
      </c>
    </row>
    <row r="1589" spans="3:18" x14ac:dyDescent="0.2">
      <c r="C1589" s="70"/>
      <c r="D1589" s="66" t="s">
        <v>20</v>
      </c>
      <c r="E1589" s="5" t="s">
        <v>39</v>
      </c>
      <c r="F1589" s="51" t="s">
        <v>624</v>
      </c>
      <c r="G1589" s="6">
        <v>175</v>
      </c>
      <c r="H1589" s="13">
        <v>34.285714285714</v>
      </c>
      <c r="I1589" s="2">
        <v>37.142857142856997</v>
      </c>
      <c r="J1589" s="2">
        <v>9.7142857142859995</v>
      </c>
      <c r="K1589" s="2">
        <v>10.857142857143</v>
      </c>
      <c r="L1589" s="2">
        <v>2.285714285714</v>
      </c>
      <c r="M1589" s="2">
        <v>2.285714285714</v>
      </c>
      <c r="N1589" s="2">
        <v>24</v>
      </c>
      <c r="O1589" s="2">
        <v>1.714285714286</v>
      </c>
      <c r="P1589" s="2">
        <v>12.571428571428999</v>
      </c>
      <c r="Q1589" s="2">
        <v>6.8571428571429998</v>
      </c>
      <c r="R1589" s="11">
        <v>141.71428571428601</v>
      </c>
    </row>
    <row r="1590" spans="3:18" x14ac:dyDescent="0.2">
      <c r="C1590" s="70"/>
      <c r="D1590" s="67"/>
      <c r="E1590" s="4" t="s">
        <v>40</v>
      </c>
      <c r="F1590" s="52" t="s">
        <v>624</v>
      </c>
      <c r="G1590" s="7">
        <v>538</v>
      </c>
      <c r="H1590" s="9">
        <v>43.866171003717</v>
      </c>
      <c r="I1590" s="1">
        <v>43.308550185873997</v>
      </c>
      <c r="J1590" s="1">
        <v>14.684014869887999</v>
      </c>
      <c r="K1590" s="1">
        <v>8.9219330855019994</v>
      </c>
      <c r="L1590" s="1">
        <v>2.416356877323</v>
      </c>
      <c r="M1590" s="1">
        <v>1.85873605948</v>
      </c>
      <c r="N1590" s="1">
        <v>18.587360594795999</v>
      </c>
      <c r="O1590" s="1">
        <v>2.416356877323</v>
      </c>
      <c r="P1590" s="1">
        <v>14.126394052045001</v>
      </c>
      <c r="Q1590" s="1">
        <v>4.0892193308550002</v>
      </c>
      <c r="R1590" s="8">
        <v>154.27509293680299</v>
      </c>
    </row>
    <row r="1591" spans="3:18" x14ac:dyDescent="0.2">
      <c r="C1591" s="70"/>
      <c r="D1591" s="67"/>
      <c r="E1591" s="4" t="s">
        <v>41</v>
      </c>
      <c r="F1591" s="52" t="s">
        <v>624</v>
      </c>
      <c r="G1591" s="7">
        <v>0</v>
      </c>
      <c r="H1591" s="17" t="s">
        <v>61</v>
      </c>
      <c r="I1591" s="3" t="s">
        <v>61</v>
      </c>
      <c r="J1591" s="3" t="s">
        <v>61</v>
      </c>
      <c r="K1591" s="3" t="s">
        <v>61</v>
      </c>
      <c r="L1591" s="3" t="s">
        <v>61</v>
      </c>
      <c r="M1591" s="3" t="s">
        <v>61</v>
      </c>
      <c r="N1591" s="3" t="s">
        <v>61</v>
      </c>
      <c r="O1591" s="3" t="s">
        <v>61</v>
      </c>
      <c r="P1591" s="3" t="s">
        <v>61</v>
      </c>
      <c r="Q1591" s="3" t="s">
        <v>61</v>
      </c>
      <c r="R1591" s="18" t="s">
        <v>61</v>
      </c>
    </row>
    <row r="1592" spans="3:18" x14ac:dyDescent="0.2">
      <c r="C1592" s="70"/>
      <c r="D1592" s="67"/>
      <c r="E1592" s="4" t="s">
        <v>42</v>
      </c>
      <c r="F1592" s="52" t="s">
        <v>625</v>
      </c>
      <c r="G1592" s="7">
        <v>20</v>
      </c>
      <c r="H1592" s="9">
        <v>60</v>
      </c>
      <c r="I1592" s="1">
        <v>60</v>
      </c>
      <c r="J1592" s="1">
        <v>15</v>
      </c>
      <c r="K1592" s="1">
        <v>5</v>
      </c>
      <c r="L1592" s="3" t="s">
        <v>61</v>
      </c>
      <c r="M1592" s="1">
        <v>5</v>
      </c>
      <c r="N1592" s="1">
        <v>20</v>
      </c>
      <c r="O1592" s="1">
        <v>5</v>
      </c>
      <c r="P1592" s="1">
        <v>10</v>
      </c>
      <c r="Q1592" s="3" t="s">
        <v>61</v>
      </c>
      <c r="R1592" s="8">
        <v>180</v>
      </c>
    </row>
    <row r="1593" spans="3:18" x14ac:dyDescent="0.2">
      <c r="C1593" s="70"/>
      <c r="D1593" s="67"/>
      <c r="E1593" s="4" t="s">
        <v>43</v>
      </c>
      <c r="F1593" s="52" t="s">
        <v>625</v>
      </c>
      <c r="G1593" s="7">
        <v>5</v>
      </c>
      <c r="H1593" s="9">
        <v>80</v>
      </c>
      <c r="I1593" s="1">
        <v>60</v>
      </c>
      <c r="J1593" s="3" t="s">
        <v>61</v>
      </c>
      <c r="K1593" s="1">
        <v>20</v>
      </c>
      <c r="L1593" s="3" t="s">
        <v>61</v>
      </c>
      <c r="M1593" s="1">
        <v>40</v>
      </c>
      <c r="N1593" s="3" t="s">
        <v>61</v>
      </c>
      <c r="O1593" s="3" t="s">
        <v>61</v>
      </c>
      <c r="P1593" s="3" t="s">
        <v>61</v>
      </c>
      <c r="Q1593" s="3" t="s">
        <v>61</v>
      </c>
      <c r="R1593" s="8">
        <v>200</v>
      </c>
    </row>
    <row r="1594" spans="3:18" x14ac:dyDescent="0.2">
      <c r="C1594" s="70"/>
      <c r="D1594" s="67"/>
      <c r="E1594" s="4" t="s">
        <v>44</v>
      </c>
      <c r="F1594" s="52" t="s">
        <v>625</v>
      </c>
      <c r="G1594" s="7">
        <v>14</v>
      </c>
      <c r="H1594" s="9">
        <v>42.857142857143003</v>
      </c>
      <c r="I1594" s="1">
        <v>35.714285714286</v>
      </c>
      <c r="J1594" s="3" t="s">
        <v>61</v>
      </c>
      <c r="K1594" s="3" t="s">
        <v>61</v>
      </c>
      <c r="L1594" s="3" t="s">
        <v>61</v>
      </c>
      <c r="M1594" s="1">
        <v>7.1428571428570002</v>
      </c>
      <c r="N1594" s="1">
        <v>42.857142857143003</v>
      </c>
      <c r="O1594" s="3" t="s">
        <v>61</v>
      </c>
      <c r="P1594" s="3" t="s">
        <v>61</v>
      </c>
      <c r="Q1594" s="1">
        <v>7.1428571428570002</v>
      </c>
      <c r="R1594" s="8">
        <v>135.71428571428601</v>
      </c>
    </row>
    <row r="1595" spans="3:18" x14ac:dyDescent="0.2">
      <c r="C1595" s="70"/>
      <c r="D1595" s="67"/>
      <c r="E1595" s="4" t="s">
        <v>37</v>
      </c>
      <c r="F1595" s="52" t="s">
        <v>625</v>
      </c>
      <c r="G1595" s="7">
        <v>11</v>
      </c>
      <c r="H1595" s="9">
        <v>27.272727272727</v>
      </c>
      <c r="I1595" s="1">
        <v>18.181818181817999</v>
      </c>
      <c r="J1595" s="1">
        <v>9.0909090909089993</v>
      </c>
      <c r="K1595" s="1">
        <v>18.181818181817999</v>
      </c>
      <c r="L1595" s="3" t="s">
        <v>61</v>
      </c>
      <c r="M1595" s="3" t="s">
        <v>61</v>
      </c>
      <c r="N1595" s="1">
        <v>18.181818181817999</v>
      </c>
      <c r="O1595" s="3" t="s">
        <v>61</v>
      </c>
      <c r="P1595" s="1">
        <v>18.181818181817999</v>
      </c>
      <c r="Q1595" s="1">
        <v>27.272727272727</v>
      </c>
      <c r="R1595" s="8">
        <v>136.363636363636</v>
      </c>
    </row>
    <row r="1596" spans="3:18" x14ac:dyDescent="0.2">
      <c r="C1596" s="70"/>
      <c r="D1596" s="66" t="s">
        <v>21</v>
      </c>
      <c r="E1596" s="5" t="s">
        <v>39</v>
      </c>
      <c r="F1596" s="51" t="s">
        <v>624</v>
      </c>
      <c r="G1596" s="6">
        <v>283</v>
      </c>
      <c r="H1596" s="13">
        <v>33.21554770318</v>
      </c>
      <c r="I1596" s="2">
        <v>40.989399293285999</v>
      </c>
      <c r="J1596" s="2">
        <v>16.254416961131</v>
      </c>
      <c r="K1596" s="2">
        <v>8.1272084805650007</v>
      </c>
      <c r="L1596" s="2">
        <v>0.35335689045899998</v>
      </c>
      <c r="M1596" s="2">
        <v>1.0600706713779999</v>
      </c>
      <c r="N1596" s="2">
        <v>24.028268551237002</v>
      </c>
      <c r="O1596" s="2">
        <v>2.8268551236750001</v>
      </c>
      <c r="P1596" s="2">
        <v>12.014134275618</v>
      </c>
      <c r="Q1596" s="2">
        <v>7.4204946996469996</v>
      </c>
      <c r="R1596" s="11">
        <v>146.28975265017701</v>
      </c>
    </row>
    <row r="1597" spans="3:18" x14ac:dyDescent="0.2">
      <c r="C1597" s="70"/>
      <c r="D1597" s="67"/>
      <c r="E1597" s="4" t="s">
        <v>40</v>
      </c>
      <c r="F1597" s="52" t="s">
        <v>624</v>
      </c>
      <c r="G1597" s="7">
        <v>435</v>
      </c>
      <c r="H1597" s="9">
        <v>47.126436781609002</v>
      </c>
      <c r="I1597" s="1">
        <v>45.977011494252999</v>
      </c>
      <c r="J1597" s="1">
        <v>17.241379310345</v>
      </c>
      <c r="K1597" s="1">
        <v>8.5057471264370008</v>
      </c>
      <c r="L1597" s="1">
        <v>1.379310344828</v>
      </c>
      <c r="M1597" s="1">
        <v>1.609195402299</v>
      </c>
      <c r="N1597" s="1">
        <v>18.160919540230001</v>
      </c>
      <c r="O1597" s="1">
        <v>1.149425287356</v>
      </c>
      <c r="P1597" s="1">
        <v>11.724137931034001</v>
      </c>
      <c r="Q1597" s="1">
        <v>2.9885057471260001</v>
      </c>
      <c r="R1597" s="8">
        <v>155.86206896551701</v>
      </c>
    </row>
    <row r="1598" spans="3:18" x14ac:dyDescent="0.2">
      <c r="C1598" s="70"/>
      <c r="D1598" s="67"/>
      <c r="E1598" s="4" t="s">
        <v>41</v>
      </c>
      <c r="F1598" s="52" t="s">
        <v>624</v>
      </c>
      <c r="G1598" s="7">
        <v>0</v>
      </c>
      <c r="H1598" s="17" t="s">
        <v>61</v>
      </c>
      <c r="I1598" s="3" t="s">
        <v>61</v>
      </c>
      <c r="J1598" s="3" t="s">
        <v>61</v>
      </c>
      <c r="K1598" s="3" t="s">
        <v>61</v>
      </c>
      <c r="L1598" s="3" t="s">
        <v>61</v>
      </c>
      <c r="M1598" s="3" t="s">
        <v>61</v>
      </c>
      <c r="N1598" s="3" t="s">
        <v>61</v>
      </c>
      <c r="O1598" s="3" t="s">
        <v>61</v>
      </c>
      <c r="P1598" s="3" t="s">
        <v>61</v>
      </c>
      <c r="Q1598" s="3" t="s">
        <v>61</v>
      </c>
      <c r="R1598" s="18" t="s">
        <v>61</v>
      </c>
    </row>
    <row r="1599" spans="3:18" x14ac:dyDescent="0.2">
      <c r="C1599" s="70"/>
      <c r="D1599" s="67"/>
      <c r="E1599" s="4" t="s">
        <v>42</v>
      </c>
      <c r="F1599" s="52" t="s">
        <v>625</v>
      </c>
      <c r="G1599" s="7">
        <v>14</v>
      </c>
      <c r="H1599" s="9">
        <v>57.142857142856997</v>
      </c>
      <c r="I1599" s="1">
        <v>64.285714285713993</v>
      </c>
      <c r="J1599" s="1">
        <v>14.285714285714</v>
      </c>
      <c r="K1599" s="1">
        <v>21.428571428571001</v>
      </c>
      <c r="L1599" s="1">
        <v>7.1428571428570002</v>
      </c>
      <c r="M1599" s="1">
        <v>7.1428571428570002</v>
      </c>
      <c r="N1599" s="1">
        <v>14.285714285714</v>
      </c>
      <c r="O1599" s="3" t="s">
        <v>61</v>
      </c>
      <c r="P1599" s="1">
        <v>21.428571428571001</v>
      </c>
      <c r="Q1599" s="3" t="s">
        <v>61</v>
      </c>
      <c r="R1599" s="8">
        <v>207.142857142857</v>
      </c>
    </row>
    <row r="1600" spans="3:18" x14ac:dyDescent="0.2">
      <c r="C1600" s="70"/>
      <c r="D1600" s="67"/>
      <c r="E1600" s="4" t="s">
        <v>43</v>
      </c>
      <c r="F1600" s="52" t="s">
        <v>625</v>
      </c>
      <c r="G1600" s="7">
        <v>5</v>
      </c>
      <c r="H1600" s="9">
        <v>20</v>
      </c>
      <c r="I1600" s="1">
        <v>20</v>
      </c>
      <c r="J1600" s="1">
        <v>20</v>
      </c>
      <c r="K1600" s="1">
        <v>20</v>
      </c>
      <c r="L1600" s="3" t="s">
        <v>61</v>
      </c>
      <c r="M1600" s="3" t="s">
        <v>61</v>
      </c>
      <c r="N1600" s="1">
        <v>20</v>
      </c>
      <c r="O1600" s="3" t="s">
        <v>61</v>
      </c>
      <c r="P1600" s="1">
        <v>40</v>
      </c>
      <c r="Q1600" s="1">
        <v>20</v>
      </c>
      <c r="R1600" s="8">
        <v>160</v>
      </c>
    </row>
    <row r="1601" spans="3:18" x14ac:dyDescent="0.2">
      <c r="C1601" s="70"/>
      <c r="D1601" s="67"/>
      <c r="E1601" s="4" t="s">
        <v>44</v>
      </c>
      <c r="F1601" s="52" t="s">
        <v>625</v>
      </c>
      <c r="G1601" s="7">
        <v>17</v>
      </c>
      <c r="H1601" s="9">
        <v>35.294117647058997</v>
      </c>
      <c r="I1601" s="1">
        <v>29.411764705882</v>
      </c>
      <c r="J1601" s="1">
        <v>11.764705882353001</v>
      </c>
      <c r="K1601" s="1">
        <v>17.647058823529001</v>
      </c>
      <c r="L1601" s="3" t="s">
        <v>61</v>
      </c>
      <c r="M1601" s="1">
        <v>11.764705882353001</v>
      </c>
      <c r="N1601" s="1">
        <v>23.529411764706001</v>
      </c>
      <c r="O1601" s="1">
        <v>11.764705882353001</v>
      </c>
      <c r="P1601" s="1">
        <v>17.647058823529001</v>
      </c>
      <c r="Q1601" s="3" t="s">
        <v>61</v>
      </c>
      <c r="R1601" s="8">
        <v>158.82352941176501</v>
      </c>
    </row>
    <row r="1602" spans="3:18" x14ac:dyDescent="0.2">
      <c r="C1602" s="70"/>
      <c r="D1602" s="67"/>
      <c r="E1602" s="4" t="s">
        <v>37</v>
      </c>
      <c r="F1602" s="52" t="s">
        <v>625</v>
      </c>
      <c r="G1602" s="7">
        <v>11</v>
      </c>
      <c r="H1602" s="9">
        <v>45.454545454544999</v>
      </c>
      <c r="I1602" s="1">
        <v>45.454545454544999</v>
      </c>
      <c r="J1602" s="1">
        <v>18.181818181817999</v>
      </c>
      <c r="K1602" s="1">
        <v>9.0909090909089993</v>
      </c>
      <c r="L1602" s="3" t="s">
        <v>61</v>
      </c>
      <c r="M1602" s="3" t="s">
        <v>61</v>
      </c>
      <c r="N1602" s="1">
        <v>18.181818181817999</v>
      </c>
      <c r="O1602" s="1">
        <v>9.0909090909089993</v>
      </c>
      <c r="P1602" s="1">
        <v>18.181818181817999</v>
      </c>
      <c r="Q1602" s="3" t="s">
        <v>61</v>
      </c>
      <c r="R1602" s="8">
        <v>163.636363636364</v>
      </c>
    </row>
    <row r="1603" spans="3:18" x14ac:dyDescent="0.2">
      <c r="C1603" s="66" t="s">
        <v>45</v>
      </c>
      <c r="D1603" s="64" t="s">
        <v>19</v>
      </c>
      <c r="E1603" s="5" t="s">
        <v>46</v>
      </c>
      <c r="F1603" s="51" t="s">
        <v>624</v>
      </c>
      <c r="G1603" s="6">
        <v>770</v>
      </c>
      <c r="H1603" s="13">
        <v>43.506493506494003</v>
      </c>
      <c r="I1603" s="2">
        <v>45.064935064935</v>
      </c>
      <c r="J1603" s="2">
        <v>16.233766233766001</v>
      </c>
      <c r="K1603" s="2">
        <v>8.9610389610389998</v>
      </c>
      <c r="L1603" s="2">
        <v>2.077922077922</v>
      </c>
      <c r="M1603" s="2">
        <v>2.077922077922</v>
      </c>
      <c r="N1603" s="2">
        <v>19.740259740260001</v>
      </c>
      <c r="O1603" s="2">
        <v>1.688311688312</v>
      </c>
      <c r="P1603" s="2">
        <v>12.077922077922</v>
      </c>
      <c r="Q1603" s="2">
        <v>4.5454545454549997</v>
      </c>
      <c r="R1603" s="11">
        <v>155.97402597402601</v>
      </c>
    </row>
    <row r="1604" spans="3:18" ht="26" x14ac:dyDescent="0.2">
      <c r="C1604" s="70"/>
      <c r="D1604" s="65"/>
      <c r="E1604" s="4" t="s">
        <v>47</v>
      </c>
      <c r="F1604" s="52" t="s">
        <v>624</v>
      </c>
      <c r="G1604" s="7">
        <v>335</v>
      </c>
      <c r="H1604" s="9">
        <v>43.283582089551999</v>
      </c>
      <c r="I1604" s="1">
        <v>44.477611940298999</v>
      </c>
      <c r="J1604" s="1">
        <v>15.223880597015</v>
      </c>
      <c r="K1604" s="1">
        <v>10.447761194030001</v>
      </c>
      <c r="L1604" s="1">
        <v>0.89552238805999995</v>
      </c>
      <c r="M1604" s="1">
        <v>2.0895522388060002</v>
      </c>
      <c r="N1604" s="1">
        <v>18.507462686566999</v>
      </c>
      <c r="O1604" s="1">
        <v>2.985074626866</v>
      </c>
      <c r="P1604" s="1">
        <v>11.641791044775999</v>
      </c>
      <c r="Q1604" s="1">
        <v>4.477611940299</v>
      </c>
      <c r="R1604" s="8">
        <v>154.02985074626901</v>
      </c>
    </row>
    <row r="1605" spans="3:18" x14ac:dyDescent="0.2">
      <c r="C1605" s="70"/>
      <c r="D1605" s="65"/>
      <c r="E1605" s="4" t="s">
        <v>48</v>
      </c>
      <c r="F1605" s="52" t="s">
        <v>625</v>
      </c>
      <c r="G1605" s="7">
        <v>34</v>
      </c>
      <c r="H1605" s="9">
        <v>44.117647058823998</v>
      </c>
      <c r="I1605" s="1">
        <v>47.058823529412003</v>
      </c>
      <c r="J1605" s="1">
        <v>14.705882352941</v>
      </c>
      <c r="K1605" s="1">
        <v>5.8823529411760003</v>
      </c>
      <c r="L1605" s="1">
        <v>2.9411764705880001</v>
      </c>
      <c r="M1605" s="1">
        <v>2.9411764705880001</v>
      </c>
      <c r="N1605" s="1">
        <v>17.647058823529001</v>
      </c>
      <c r="O1605" s="3" t="s">
        <v>61</v>
      </c>
      <c r="P1605" s="1">
        <v>17.647058823529001</v>
      </c>
      <c r="Q1605" s="1">
        <v>2.9411764705880001</v>
      </c>
      <c r="R1605" s="8">
        <v>155.88235294117601</v>
      </c>
    </row>
    <row r="1606" spans="3:18" ht="39" x14ac:dyDescent="0.2">
      <c r="C1606" s="70"/>
      <c r="D1606" s="65"/>
      <c r="E1606" s="4" t="s">
        <v>49</v>
      </c>
      <c r="F1606" s="52" t="s">
        <v>624</v>
      </c>
      <c r="G1606" s="7">
        <v>318</v>
      </c>
      <c r="H1606" s="9">
        <v>39.622641509433997</v>
      </c>
      <c r="I1606" s="1">
        <v>39.937106918239003</v>
      </c>
      <c r="J1606" s="1">
        <v>11.949685534591</v>
      </c>
      <c r="K1606" s="1">
        <v>8.8050314465409993</v>
      </c>
      <c r="L1606" s="1">
        <v>0.94339622641499998</v>
      </c>
      <c r="M1606" s="1">
        <v>1.5723270440249999</v>
      </c>
      <c r="N1606" s="1">
        <v>23.270440251572001</v>
      </c>
      <c r="O1606" s="1">
        <v>1.5723270440249999</v>
      </c>
      <c r="P1606" s="1">
        <v>15.408805031447001</v>
      </c>
      <c r="Q1606" s="1">
        <v>4.4025157232699996</v>
      </c>
      <c r="R1606" s="8">
        <v>147.48427672956001</v>
      </c>
    </row>
    <row r="1607" spans="3:18" x14ac:dyDescent="0.2">
      <c r="C1607" s="70"/>
      <c r="D1607" s="65"/>
      <c r="E1607" s="4" t="s">
        <v>50</v>
      </c>
      <c r="F1607" s="52" t="s">
        <v>625</v>
      </c>
      <c r="G1607" s="7">
        <v>18</v>
      </c>
      <c r="H1607" s="9">
        <v>5.5555555555560003</v>
      </c>
      <c r="I1607" s="1">
        <v>22.222222222222001</v>
      </c>
      <c r="J1607" s="1">
        <v>16.666666666666998</v>
      </c>
      <c r="K1607" s="3" t="s">
        <v>61</v>
      </c>
      <c r="L1607" s="1">
        <v>5.5555555555560003</v>
      </c>
      <c r="M1607" s="3" t="s">
        <v>61</v>
      </c>
      <c r="N1607" s="1">
        <v>44.444444444444002</v>
      </c>
      <c r="O1607" s="1">
        <v>5.5555555555560003</v>
      </c>
      <c r="P1607" s="1">
        <v>16.666666666666998</v>
      </c>
      <c r="Q1607" s="1">
        <v>5.5555555555560003</v>
      </c>
      <c r="R1607" s="8">
        <v>122.222222222222</v>
      </c>
    </row>
    <row r="1608" spans="3:18" x14ac:dyDescent="0.2">
      <c r="C1608" s="70"/>
      <c r="D1608" s="65"/>
      <c r="E1608" s="4" t="s">
        <v>44</v>
      </c>
      <c r="F1608" s="52" t="s">
        <v>625</v>
      </c>
      <c r="G1608" s="7">
        <v>25</v>
      </c>
      <c r="H1608" s="9">
        <v>28</v>
      </c>
      <c r="I1608" s="1">
        <v>16</v>
      </c>
      <c r="J1608" s="1">
        <v>12</v>
      </c>
      <c r="K1608" s="1">
        <v>4</v>
      </c>
      <c r="L1608" s="3" t="s">
        <v>61</v>
      </c>
      <c r="M1608" s="3" t="s">
        <v>61</v>
      </c>
      <c r="N1608" s="1">
        <v>12</v>
      </c>
      <c r="O1608" s="1">
        <v>4</v>
      </c>
      <c r="P1608" s="1">
        <v>20</v>
      </c>
      <c r="Q1608" s="1">
        <v>12</v>
      </c>
      <c r="R1608" s="8">
        <v>108</v>
      </c>
    </row>
    <row r="1609" spans="3:18" x14ac:dyDescent="0.2">
      <c r="C1609" s="70"/>
      <c r="D1609" s="65"/>
      <c r="E1609" s="4" t="s">
        <v>37</v>
      </c>
      <c r="F1609" s="52" t="s">
        <v>625</v>
      </c>
      <c r="G1609" s="7">
        <v>28</v>
      </c>
      <c r="H1609" s="9">
        <v>39.285714285714</v>
      </c>
      <c r="I1609" s="1">
        <v>32.142857142856997</v>
      </c>
      <c r="J1609" s="1">
        <v>10.714285714286</v>
      </c>
      <c r="K1609" s="1">
        <v>14.285714285714</v>
      </c>
      <c r="L1609" s="1">
        <v>3.5714285714290002</v>
      </c>
      <c r="M1609" s="1">
        <v>7.1428571428570002</v>
      </c>
      <c r="N1609" s="1">
        <v>17.857142857143</v>
      </c>
      <c r="O1609" s="1">
        <v>10.714285714286</v>
      </c>
      <c r="P1609" s="1">
        <v>7.1428571428570002</v>
      </c>
      <c r="Q1609" s="1">
        <v>14.285714285714</v>
      </c>
      <c r="R1609" s="8">
        <v>157.142857142857</v>
      </c>
    </row>
    <row r="1610" spans="3:18" x14ac:dyDescent="0.2">
      <c r="C1610" s="70"/>
      <c r="D1610" s="65"/>
      <c r="E1610" s="4" t="s">
        <v>51</v>
      </c>
      <c r="F1610" s="52" t="s">
        <v>624</v>
      </c>
      <c r="G1610" s="7">
        <v>1105</v>
      </c>
      <c r="H1610" s="9">
        <v>43.438914027149004</v>
      </c>
      <c r="I1610" s="1">
        <v>44.886877828053997</v>
      </c>
      <c r="J1610" s="1">
        <v>15.927601809955</v>
      </c>
      <c r="K1610" s="1">
        <v>9.4117647058819998</v>
      </c>
      <c r="L1610" s="1">
        <v>1.719457013575</v>
      </c>
      <c r="M1610" s="1">
        <v>2.0814479638010002</v>
      </c>
      <c r="N1610" s="1">
        <v>19.366515837104</v>
      </c>
      <c r="O1610" s="1">
        <v>2.0814479638010002</v>
      </c>
      <c r="P1610" s="1">
        <v>11.945701357466</v>
      </c>
      <c r="Q1610" s="1">
        <v>4.524886877828</v>
      </c>
      <c r="R1610" s="8">
        <v>155.38461538461499</v>
      </c>
    </row>
    <row r="1611" spans="3:18" x14ac:dyDescent="0.2">
      <c r="C1611" s="70"/>
      <c r="D1611" s="65"/>
      <c r="E1611" s="4" t="s">
        <v>52</v>
      </c>
      <c r="F1611" s="52" t="s">
        <v>624</v>
      </c>
      <c r="G1611" s="7">
        <v>352</v>
      </c>
      <c r="H1611" s="9">
        <v>40.056818181818002</v>
      </c>
      <c r="I1611" s="1">
        <v>40.625</v>
      </c>
      <c r="J1611" s="1">
        <v>12.215909090908999</v>
      </c>
      <c r="K1611" s="1">
        <v>8.5227272727269998</v>
      </c>
      <c r="L1611" s="1">
        <v>1.136363636364</v>
      </c>
      <c r="M1611" s="1">
        <v>1.7045454545450001</v>
      </c>
      <c r="N1611" s="1">
        <v>22.727272727273</v>
      </c>
      <c r="O1611" s="1">
        <v>1.4204545454549999</v>
      </c>
      <c r="P1611" s="1">
        <v>15.625</v>
      </c>
      <c r="Q1611" s="1">
        <v>4.261363636364</v>
      </c>
      <c r="R1611" s="8">
        <v>148.29545454545499</v>
      </c>
    </row>
    <row r="1612" spans="3:18" x14ac:dyDescent="0.2">
      <c r="C1612" s="66" t="s">
        <v>53</v>
      </c>
      <c r="D1612" s="64" t="s">
        <v>19</v>
      </c>
      <c r="E1612" s="5" t="s">
        <v>54</v>
      </c>
      <c r="F1612" s="51" t="s">
        <v>624</v>
      </c>
      <c r="G1612" s="6">
        <v>513</v>
      </c>
      <c r="H1612" s="13">
        <v>48.148148148148003</v>
      </c>
      <c r="I1612" s="2">
        <v>46.588693957114998</v>
      </c>
      <c r="J1612" s="2">
        <v>15.98440545809</v>
      </c>
      <c r="K1612" s="2">
        <v>9.16179337232</v>
      </c>
      <c r="L1612" s="2">
        <v>1.7543859649119999</v>
      </c>
      <c r="M1612" s="2">
        <v>2.5341130604290001</v>
      </c>
      <c r="N1612" s="2">
        <v>17.153996101364999</v>
      </c>
      <c r="O1612" s="2">
        <v>1.559454191033</v>
      </c>
      <c r="P1612" s="2">
        <v>12.865497076023001</v>
      </c>
      <c r="Q1612" s="2">
        <v>3.7037037037039999</v>
      </c>
      <c r="R1612" s="11">
        <v>159.45419103313799</v>
      </c>
    </row>
    <row r="1613" spans="3:18" x14ac:dyDescent="0.2">
      <c r="C1613" s="70"/>
      <c r="D1613" s="65"/>
      <c r="E1613" s="4" t="s">
        <v>55</v>
      </c>
      <c r="F1613" s="52" t="s">
        <v>624</v>
      </c>
      <c r="G1613" s="7">
        <v>639</v>
      </c>
      <c r="H1613" s="9">
        <v>41.784037558685</v>
      </c>
      <c r="I1613" s="1">
        <v>42.253521126761001</v>
      </c>
      <c r="J1613" s="1">
        <v>14.397496087637</v>
      </c>
      <c r="K1613" s="1">
        <v>9.2331768388109996</v>
      </c>
      <c r="L1613" s="1">
        <v>2.0344287949919999</v>
      </c>
      <c r="M1613" s="1">
        <v>1.5649452269170001</v>
      </c>
      <c r="N1613" s="1">
        <v>18.779342723005001</v>
      </c>
      <c r="O1613" s="1">
        <v>2.1909233176840002</v>
      </c>
      <c r="P1613" s="1">
        <v>12.676056338027999</v>
      </c>
      <c r="Q1613" s="1">
        <v>3.9123630672930001</v>
      </c>
      <c r="R1613" s="8">
        <v>148.82629107981199</v>
      </c>
    </row>
    <row r="1614" spans="3:18" x14ac:dyDescent="0.2">
      <c r="C1614" s="70"/>
      <c r="D1614" s="65"/>
      <c r="E1614" s="4" t="s">
        <v>56</v>
      </c>
      <c r="F1614" s="52" t="s">
        <v>624</v>
      </c>
      <c r="G1614" s="7">
        <v>376</v>
      </c>
      <c r="H1614" s="9">
        <v>33.510638297871999</v>
      </c>
      <c r="I1614" s="1">
        <v>39.095744680850999</v>
      </c>
      <c r="J1614" s="1">
        <v>14.361702127659999</v>
      </c>
      <c r="K1614" s="1">
        <v>8.7765957446809999</v>
      </c>
      <c r="L1614" s="1">
        <v>0.79787234042599997</v>
      </c>
      <c r="M1614" s="1">
        <v>2.1276595744679998</v>
      </c>
      <c r="N1614" s="1">
        <v>27.127659574468002</v>
      </c>
      <c r="O1614" s="1">
        <v>2.925531914894</v>
      </c>
      <c r="P1614" s="1">
        <v>13.297872340426</v>
      </c>
      <c r="Q1614" s="1">
        <v>7.712765957447</v>
      </c>
      <c r="R1614" s="8">
        <v>149.73404255319099</v>
      </c>
    </row>
    <row r="1615" spans="3:18" x14ac:dyDescent="0.2">
      <c r="C1615" s="66" t="s">
        <v>57</v>
      </c>
      <c r="D1615" s="64" t="s">
        <v>19</v>
      </c>
      <c r="E1615" s="5" t="s">
        <v>58</v>
      </c>
      <c r="F1615" s="51" t="s">
        <v>624</v>
      </c>
      <c r="G1615" s="6">
        <v>537</v>
      </c>
      <c r="H1615" s="13">
        <v>45.437616387337002</v>
      </c>
      <c r="I1615" s="2">
        <v>43.575418994412999</v>
      </c>
      <c r="J1615" s="2">
        <v>15.456238361265999</v>
      </c>
      <c r="K1615" s="2">
        <v>10.428305400372</v>
      </c>
      <c r="L1615" s="2">
        <v>1.675977653631</v>
      </c>
      <c r="M1615" s="2">
        <v>2.2346368715080001</v>
      </c>
      <c r="N1615" s="2">
        <v>19.925512104283001</v>
      </c>
      <c r="O1615" s="2">
        <v>2.9795158286780001</v>
      </c>
      <c r="P1615" s="2">
        <v>12.662942271881001</v>
      </c>
      <c r="Q1615" s="2">
        <v>2.9795158286780001</v>
      </c>
      <c r="R1615" s="11">
        <v>157.35567970204801</v>
      </c>
    </row>
    <row r="1616" spans="3:18" x14ac:dyDescent="0.2">
      <c r="C1616" s="67"/>
      <c r="D1616" s="65"/>
      <c r="E1616" s="4" t="s">
        <v>59</v>
      </c>
      <c r="F1616" s="52" t="s">
        <v>624</v>
      </c>
      <c r="G1616" s="7">
        <v>682</v>
      </c>
      <c r="H1616" s="9">
        <v>42.375366568914998</v>
      </c>
      <c r="I1616" s="1">
        <v>43.108504398827002</v>
      </c>
      <c r="J1616" s="1">
        <v>14.956011730205001</v>
      </c>
      <c r="K1616" s="1">
        <v>8.5043988269789992</v>
      </c>
      <c r="L1616" s="1">
        <v>1.906158357771</v>
      </c>
      <c r="M1616" s="1">
        <v>1.906158357771</v>
      </c>
      <c r="N1616" s="1">
        <v>19.648093841642002</v>
      </c>
      <c r="O1616" s="1">
        <v>1.6129032258060001</v>
      </c>
      <c r="P1616" s="1">
        <v>12.609970674487</v>
      </c>
      <c r="Q1616" s="1">
        <v>5.718475073314</v>
      </c>
      <c r="R1616" s="8">
        <v>152.34604105571799</v>
      </c>
    </row>
    <row r="1617" spans="2:22" x14ac:dyDescent="0.2">
      <c r="C1617" s="71"/>
      <c r="D1617" s="68"/>
      <c r="E1617" s="19" t="s">
        <v>60</v>
      </c>
      <c r="F1617" s="53" t="s">
        <v>624</v>
      </c>
      <c r="G1617" s="21">
        <v>309</v>
      </c>
      <c r="H1617" s="36">
        <v>34.62783171521</v>
      </c>
      <c r="I1617" s="16">
        <v>41.423948220065</v>
      </c>
      <c r="J1617" s="16">
        <v>13.915857605177999</v>
      </c>
      <c r="K1617" s="16">
        <v>8.0906148867310002</v>
      </c>
      <c r="L1617" s="16">
        <v>0.97087378640800004</v>
      </c>
      <c r="M1617" s="16">
        <v>1.9417475728160001</v>
      </c>
      <c r="N1617" s="16">
        <v>22.330097087378999</v>
      </c>
      <c r="O1617" s="16">
        <v>1.9417475728160001</v>
      </c>
      <c r="P1617" s="16">
        <v>13.915857605177999</v>
      </c>
      <c r="Q1617" s="16">
        <v>5.8252427184469999</v>
      </c>
      <c r="R1617" s="34">
        <v>144.983818770227</v>
      </c>
    </row>
    <row r="1618" spans="2:22" x14ac:dyDescent="0.2">
      <c r="C1618" s="44" t="s">
        <v>626</v>
      </c>
    </row>
    <row r="1619" spans="2:22" x14ac:dyDescent="0.2">
      <c r="B1619" s="22" t="str">
        <f xml:space="preserve"> HYPERLINK("#'目次'!B26", "[20]")</f>
        <v>[20]</v>
      </c>
      <c r="C1619" s="58" t="s">
        <v>224</v>
      </c>
      <c r="D1619" s="59"/>
      <c r="E1619" s="59"/>
      <c r="F1619" s="59"/>
      <c r="G1619" s="59"/>
      <c r="H1619" s="59"/>
      <c r="I1619" s="59"/>
      <c r="J1619" s="59"/>
      <c r="K1619" s="59"/>
      <c r="L1619" s="59"/>
      <c r="M1619" s="59"/>
      <c r="N1619" s="59"/>
      <c r="O1619" s="59"/>
      <c r="P1619" s="59"/>
      <c r="Q1619" s="59"/>
      <c r="R1619" s="59"/>
      <c r="S1619" s="59"/>
      <c r="T1619" s="59"/>
      <c r="U1619" s="59"/>
      <c r="V1619" s="59"/>
    </row>
    <row r="1622" spans="2:22" x14ac:dyDescent="0.2">
      <c r="C1622" s="58" t="s">
        <v>13</v>
      </c>
      <c r="D1622" s="59"/>
      <c r="E1622" s="59"/>
      <c r="F1622" s="59"/>
      <c r="G1622" s="59"/>
      <c r="H1622" s="59"/>
      <c r="I1622" s="59"/>
      <c r="J1622" s="59"/>
      <c r="K1622" s="59"/>
      <c r="L1622" s="59"/>
      <c r="M1622" s="59"/>
      <c r="N1622" s="59"/>
      <c r="O1622" s="59"/>
      <c r="P1622" s="59"/>
      <c r="Q1622" s="59"/>
      <c r="R1622" s="59"/>
      <c r="S1622" s="59"/>
      <c r="T1622" s="59"/>
      <c r="U1622" s="59"/>
      <c r="V1622" s="59"/>
    </row>
    <row r="1623" spans="2:22" ht="78" x14ac:dyDescent="0.2">
      <c r="C1623" s="60"/>
      <c r="D1623" s="61"/>
      <c r="E1623" s="61"/>
      <c r="F1623" s="61"/>
      <c r="G1623" s="20" t="s">
        <v>14</v>
      </c>
      <c r="H1623" s="25" t="s">
        <v>225</v>
      </c>
      <c r="I1623" s="10" t="s">
        <v>226</v>
      </c>
      <c r="J1623" s="10" t="s">
        <v>227</v>
      </c>
      <c r="K1623" s="10" t="s">
        <v>228</v>
      </c>
      <c r="L1623" s="10" t="s">
        <v>229</v>
      </c>
      <c r="M1623" s="10" t="s">
        <v>230</v>
      </c>
      <c r="N1623" s="10" t="s">
        <v>231</v>
      </c>
      <c r="O1623" s="10" t="s">
        <v>44</v>
      </c>
      <c r="P1623" s="26" t="s">
        <v>37</v>
      </c>
    </row>
    <row r="1624" spans="2:22" x14ac:dyDescent="0.2">
      <c r="C1624" s="62"/>
      <c r="D1624" s="63"/>
      <c r="E1624" s="63"/>
      <c r="F1624" s="63"/>
      <c r="G1624" s="23"/>
      <c r="H1624" s="31"/>
      <c r="I1624" s="12"/>
      <c r="J1624" s="12"/>
      <c r="K1624" s="12"/>
      <c r="L1624" s="12"/>
      <c r="M1624" s="12"/>
      <c r="N1624" s="12"/>
      <c r="O1624" s="12"/>
      <c r="P1624" s="28"/>
    </row>
    <row r="1625" spans="2:22" x14ac:dyDescent="0.2">
      <c r="C1625" s="24"/>
      <c r="D1625" s="30"/>
      <c r="E1625" s="29" t="s">
        <v>14</v>
      </c>
      <c r="F1625" s="50" t="s">
        <v>624</v>
      </c>
      <c r="G1625" s="27">
        <v>1528</v>
      </c>
      <c r="H1625" s="15">
        <v>15.837696335079</v>
      </c>
      <c r="I1625" s="15">
        <v>45.680628272250999</v>
      </c>
      <c r="J1625" s="15">
        <v>2.159685863874</v>
      </c>
      <c r="K1625" s="15">
        <v>0.26178010471199997</v>
      </c>
      <c r="L1625" s="15">
        <v>0.32722513088999999</v>
      </c>
      <c r="M1625" s="42" t="s">
        <v>61</v>
      </c>
      <c r="N1625" s="15">
        <v>0.71989528795799995</v>
      </c>
      <c r="O1625" s="15">
        <v>1.767015706806</v>
      </c>
      <c r="P1625" s="33">
        <v>33.246073298429003</v>
      </c>
    </row>
    <row r="1626" spans="2:22" x14ac:dyDescent="0.2">
      <c r="C1626" s="69" t="s">
        <v>18</v>
      </c>
      <c r="D1626" s="64" t="s">
        <v>19</v>
      </c>
      <c r="E1626" s="5" t="s">
        <v>20</v>
      </c>
      <c r="F1626" s="51" t="s">
        <v>624</v>
      </c>
      <c r="G1626" s="6">
        <v>763</v>
      </c>
      <c r="H1626" s="13">
        <v>16.251638269987001</v>
      </c>
      <c r="I1626" s="2">
        <v>43.119266055045998</v>
      </c>
      <c r="J1626" s="2">
        <v>3.5386631716910002</v>
      </c>
      <c r="K1626" s="2">
        <v>0.26212319790299998</v>
      </c>
      <c r="L1626" s="2">
        <v>0.26212319790299998</v>
      </c>
      <c r="M1626" s="14" t="s">
        <v>61</v>
      </c>
      <c r="N1626" s="2">
        <v>0.91743119266100004</v>
      </c>
      <c r="O1626" s="2">
        <v>1.310615989515</v>
      </c>
      <c r="P1626" s="11">
        <v>34.338138925294999</v>
      </c>
    </row>
    <row r="1627" spans="2:22" x14ac:dyDescent="0.2">
      <c r="C1627" s="70"/>
      <c r="D1627" s="65"/>
      <c r="E1627" s="4" t="s">
        <v>21</v>
      </c>
      <c r="F1627" s="52" t="s">
        <v>624</v>
      </c>
      <c r="G1627" s="7">
        <v>765</v>
      </c>
      <c r="H1627" s="9">
        <v>15.424836601307</v>
      </c>
      <c r="I1627" s="1">
        <v>48.235294117647001</v>
      </c>
      <c r="J1627" s="1">
        <v>0.78431372549</v>
      </c>
      <c r="K1627" s="1">
        <v>0.26143790849699999</v>
      </c>
      <c r="L1627" s="1">
        <v>0.392156862745</v>
      </c>
      <c r="M1627" s="3" t="s">
        <v>61</v>
      </c>
      <c r="N1627" s="1">
        <v>0.52287581699300001</v>
      </c>
      <c r="O1627" s="1">
        <v>2.2222222222219998</v>
      </c>
      <c r="P1627" s="8">
        <v>32.156862745098003</v>
      </c>
    </row>
    <row r="1628" spans="2:22" x14ac:dyDescent="0.2">
      <c r="C1628" s="66" t="s">
        <v>22</v>
      </c>
      <c r="D1628" s="66" t="s">
        <v>23</v>
      </c>
      <c r="E1628" s="5" t="s">
        <v>24</v>
      </c>
      <c r="F1628" s="51" t="s">
        <v>624</v>
      </c>
      <c r="G1628" s="6">
        <v>302</v>
      </c>
      <c r="H1628" s="13">
        <v>66.225165562914</v>
      </c>
      <c r="I1628" s="2">
        <v>9.6026490066230004</v>
      </c>
      <c r="J1628" s="14" t="s">
        <v>61</v>
      </c>
      <c r="K1628" s="2">
        <v>0.99337748344400001</v>
      </c>
      <c r="L1628" s="2">
        <v>0.331125827815</v>
      </c>
      <c r="M1628" s="14" t="s">
        <v>61</v>
      </c>
      <c r="N1628" s="2">
        <v>0.99337748344400001</v>
      </c>
      <c r="O1628" s="2">
        <v>7.9470198675499999</v>
      </c>
      <c r="P1628" s="11">
        <v>13.907284768212</v>
      </c>
    </row>
    <row r="1629" spans="2:22" x14ac:dyDescent="0.2">
      <c r="C1629" s="70"/>
      <c r="D1629" s="67"/>
      <c r="E1629" s="4" t="s">
        <v>25</v>
      </c>
      <c r="F1629" s="52" t="s">
        <v>624</v>
      </c>
      <c r="G1629" s="7">
        <v>329</v>
      </c>
      <c r="H1629" s="9">
        <v>11.246200607903001</v>
      </c>
      <c r="I1629" s="1">
        <v>48.632218844984997</v>
      </c>
      <c r="J1629" s="1">
        <v>4.2553191489359996</v>
      </c>
      <c r="K1629" s="3" t="s">
        <v>61</v>
      </c>
      <c r="L1629" s="1">
        <v>0.30395136778100001</v>
      </c>
      <c r="M1629" s="3" t="s">
        <v>61</v>
      </c>
      <c r="N1629" s="1">
        <v>0.60790273556200003</v>
      </c>
      <c r="O1629" s="1">
        <v>0.60790273556200003</v>
      </c>
      <c r="P1629" s="8">
        <v>34.346504559270997</v>
      </c>
    </row>
    <row r="1630" spans="2:22" x14ac:dyDescent="0.2">
      <c r="C1630" s="70"/>
      <c r="D1630" s="67"/>
      <c r="E1630" s="4" t="s">
        <v>26</v>
      </c>
      <c r="F1630" s="52" t="s">
        <v>624</v>
      </c>
      <c r="G1630" s="7">
        <v>355</v>
      </c>
      <c r="H1630" s="9">
        <v>1.12676056338</v>
      </c>
      <c r="I1630" s="1">
        <v>53.802816901408001</v>
      </c>
      <c r="J1630" s="1">
        <v>2.5352112676059999</v>
      </c>
      <c r="K1630" s="1">
        <v>0.28169014084499999</v>
      </c>
      <c r="L1630" s="3" t="s">
        <v>61</v>
      </c>
      <c r="M1630" s="3" t="s">
        <v>61</v>
      </c>
      <c r="N1630" s="1">
        <v>0.56338028168999998</v>
      </c>
      <c r="O1630" s="3" t="s">
        <v>61</v>
      </c>
      <c r="P1630" s="8">
        <v>41.690140845069998</v>
      </c>
    </row>
    <row r="1631" spans="2:22" x14ac:dyDescent="0.2">
      <c r="C1631" s="70"/>
      <c r="D1631" s="67"/>
      <c r="E1631" s="4" t="s">
        <v>27</v>
      </c>
      <c r="F1631" s="52" t="s">
        <v>624</v>
      </c>
      <c r="G1631" s="7">
        <v>254</v>
      </c>
      <c r="H1631" s="9">
        <v>0.39370078740199999</v>
      </c>
      <c r="I1631" s="1">
        <v>58.661417322835</v>
      </c>
      <c r="J1631" s="1">
        <v>3.543307086614</v>
      </c>
      <c r="K1631" s="3" t="s">
        <v>61</v>
      </c>
      <c r="L1631" s="1">
        <v>0.39370078740199999</v>
      </c>
      <c r="M1631" s="3" t="s">
        <v>61</v>
      </c>
      <c r="N1631" s="1">
        <v>0.39370078740199999</v>
      </c>
      <c r="O1631" s="1">
        <v>0.39370078740199999</v>
      </c>
      <c r="P1631" s="8">
        <v>36.220472440945002</v>
      </c>
    </row>
    <row r="1632" spans="2:22" x14ac:dyDescent="0.2">
      <c r="C1632" s="70"/>
      <c r="D1632" s="67"/>
      <c r="E1632" s="4" t="s">
        <v>28</v>
      </c>
      <c r="F1632" s="52" t="s">
        <v>624</v>
      </c>
      <c r="G1632" s="7">
        <v>288</v>
      </c>
      <c r="H1632" s="17" t="s">
        <v>61</v>
      </c>
      <c r="I1632" s="1">
        <v>58.680555555555998</v>
      </c>
      <c r="J1632" s="1">
        <v>0.347222222222</v>
      </c>
      <c r="K1632" s="3" t="s">
        <v>61</v>
      </c>
      <c r="L1632" s="1">
        <v>0.694444444444</v>
      </c>
      <c r="M1632" s="3" t="s">
        <v>61</v>
      </c>
      <c r="N1632" s="1">
        <v>1.041666666667</v>
      </c>
      <c r="O1632" s="3" t="s">
        <v>61</v>
      </c>
      <c r="P1632" s="8">
        <v>39.236111111111001</v>
      </c>
    </row>
    <row r="1633" spans="3:16" x14ac:dyDescent="0.2">
      <c r="C1633" s="70"/>
      <c r="D1633" s="67"/>
      <c r="E1633" s="4" t="s">
        <v>29</v>
      </c>
      <c r="F1633" s="52" t="s">
        <v>624</v>
      </c>
      <c r="G1633" s="7">
        <v>1226</v>
      </c>
      <c r="H1633" s="9">
        <v>3.425774877651</v>
      </c>
      <c r="I1633" s="1">
        <v>54.567699836868002</v>
      </c>
      <c r="J1633" s="1">
        <v>2.6916802610110002</v>
      </c>
      <c r="K1633" s="1">
        <v>8.1566068515000006E-2</v>
      </c>
      <c r="L1633" s="1">
        <v>0.32626427406199998</v>
      </c>
      <c r="M1633" s="3" t="s">
        <v>61</v>
      </c>
      <c r="N1633" s="1">
        <v>0.65252854812399996</v>
      </c>
      <c r="O1633" s="1">
        <v>0.244698205546</v>
      </c>
      <c r="P1633" s="8">
        <v>38.009787928222003</v>
      </c>
    </row>
    <row r="1634" spans="3:16" x14ac:dyDescent="0.2">
      <c r="C1634" s="70"/>
      <c r="D1634" s="67"/>
      <c r="E1634" s="4" t="s">
        <v>30</v>
      </c>
      <c r="F1634" s="52" t="s">
        <v>624</v>
      </c>
      <c r="G1634" s="7">
        <v>542</v>
      </c>
      <c r="H1634" s="9">
        <v>0.18450184501799999</v>
      </c>
      <c r="I1634" s="1">
        <v>58.671586715867001</v>
      </c>
      <c r="J1634" s="1">
        <v>1.845018450185</v>
      </c>
      <c r="K1634" s="3" t="s">
        <v>61</v>
      </c>
      <c r="L1634" s="1">
        <v>0.553505535055</v>
      </c>
      <c r="M1634" s="3" t="s">
        <v>61</v>
      </c>
      <c r="N1634" s="1">
        <v>0.73800738007400002</v>
      </c>
      <c r="O1634" s="1">
        <v>0.18450184501799999</v>
      </c>
      <c r="P1634" s="8">
        <v>37.822878228782002</v>
      </c>
    </row>
    <row r="1635" spans="3:16" x14ac:dyDescent="0.2">
      <c r="C1635" s="70"/>
      <c r="D1635" s="66" t="s">
        <v>20</v>
      </c>
      <c r="E1635" s="5" t="s">
        <v>24</v>
      </c>
      <c r="F1635" s="51" t="s">
        <v>624</v>
      </c>
      <c r="G1635" s="6">
        <v>153</v>
      </c>
      <c r="H1635" s="13">
        <v>66.013071895425</v>
      </c>
      <c r="I1635" s="2">
        <v>11.111111111111001</v>
      </c>
      <c r="J1635" s="14" t="s">
        <v>61</v>
      </c>
      <c r="K1635" s="2">
        <v>0.65359477124200005</v>
      </c>
      <c r="L1635" s="14" t="s">
        <v>61</v>
      </c>
      <c r="M1635" s="14" t="s">
        <v>61</v>
      </c>
      <c r="N1635" s="2">
        <v>1.3071895424840001</v>
      </c>
      <c r="O1635" s="2">
        <v>5.2287581699350003</v>
      </c>
      <c r="P1635" s="11">
        <v>15.686274509804001</v>
      </c>
    </row>
    <row r="1636" spans="3:16" x14ac:dyDescent="0.2">
      <c r="C1636" s="70"/>
      <c r="D1636" s="67"/>
      <c r="E1636" s="4" t="s">
        <v>25</v>
      </c>
      <c r="F1636" s="52" t="s">
        <v>624</v>
      </c>
      <c r="G1636" s="7">
        <v>174</v>
      </c>
      <c r="H1636" s="9">
        <v>12.068965517241001</v>
      </c>
      <c r="I1636" s="1">
        <v>45.402298850575001</v>
      </c>
      <c r="J1636" s="1">
        <v>6.8965517241379999</v>
      </c>
      <c r="K1636" s="3" t="s">
        <v>61</v>
      </c>
      <c r="L1636" s="3" t="s">
        <v>61</v>
      </c>
      <c r="M1636" s="3" t="s">
        <v>61</v>
      </c>
      <c r="N1636" s="1">
        <v>1.149425287356</v>
      </c>
      <c r="O1636" s="1">
        <v>0.57471264367800001</v>
      </c>
      <c r="P1636" s="8">
        <v>33.908045977011</v>
      </c>
    </row>
    <row r="1637" spans="3:16" x14ac:dyDescent="0.2">
      <c r="C1637" s="70"/>
      <c r="D1637" s="67"/>
      <c r="E1637" s="4" t="s">
        <v>26</v>
      </c>
      <c r="F1637" s="52" t="s">
        <v>624</v>
      </c>
      <c r="G1637" s="7">
        <v>180</v>
      </c>
      <c r="H1637" s="9">
        <v>0.555555555556</v>
      </c>
      <c r="I1637" s="1">
        <v>51.111111111111001</v>
      </c>
      <c r="J1637" s="1">
        <v>3.8888888888889999</v>
      </c>
      <c r="K1637" s="1">
        <v>0.555555555556</v>
      </c>
      <c r="L1637" s="3" t="s">
        <v>61</v>
      </c>
      <c r="M1637" s="3" t="s">
        <v>61</v>
      </c>
      <c r="N1637" s="1">
        <v>1.1111111111109999</v>
      </c>
      <c r="O1637" s="3" t="s">
        <v>61</v>
      </c>
      <c r="P1637" s="8">
        <v>42.777777777777999</v>
      </c>
    </row>
    <row r="1638" spans="3:16" x14ac:dyDescent="0.2">
      <c r="C1638" s="70"/>
      <c r="D1638" s="67"/>
      <c r="E1638" s="4" t="s">
        <v>27</v>
      </c>
      <c r="F1638" s="52" t="s">
        <v>624</v>
      </c>
      <c r="G1638" s="7">
        <v>121</v>
      </c>
      <c r="H1638" s="9">
        <v>0.82644628099200002</v>
      </c>
      <c r="I1638" s="1">
        <v>52.892561983470998</v>
      </c>
      <c r="J1638" s="1">
        <v>5.7851239669419998</v>
      </c>
      <c r="K1638" s="3" t="s">
        <v>61</v>
      </c>
      <c r="L1638" s="1">
        <v>0.82644628099200002</v>
      </c>
      <c r="M1638" s="3" t="s">
        <v>61</v>
      </c>
      <c r="N1638" s="3" t="s">
        <v>61</v>
      </c>
      <c r="O1638" s="1">
        <v>0.82644628099200002</v>
      </c>
      <c r="P1638" s="8">
        <v>38.842975206612003</v>
      </c>
    </row>
    <row r="1639" spans="3:16" x14ac:dyDescent="0.2">
      <c r="C1639" s="70"/>
      <c r="D1639" s="67"/>
      <c r="E1639" s="4" t="s">
        <v>28</v>
      </c>
      <c r="F1639" s="52" t="s">
        <v>624</v>
      </c>
      <c r="G1639" s="7">
        <v>135</v>
      </c>
      <c r="H1639" s="17" t="s">
        <v>61</v>
      </c>
      <c r="I1639" s="1">
        <v>57.037037037037003</v>
      </c>
      <c r="J1639" s="1">
        <v>0.74074074074100005</v>
      </c>
      <c r="K1639" s="3" t="s">
        <v>61</v>
      </c>
      <c r="L1639" s="1">
        <v>0.74074074074100005</v>
      </c>
      <c r="M1639" s="3" t="s">
        <v>61</v>
      </c>
      <c r="N1639" s="1">
        <v>0.74074074074100005</v>
      </c>
      <c r="O1639" s="3" t="s">
        <v>61</v>
      </c>
      <c r="P1639" s="8">
        <v>40.740740740741003</v>
      </c>
    </row>
    <row r="1640" spans="3:16" x14ac:dyDescent="0.2">
      <c r="C1640" s="70"/>
      <c r="D1640" s="67"/>
      <c r="E1640" s="4" t="s">
        <v>29</v>
      </c>
      <c r="F1640" s="52" t="s">
        <v>624</v>
      </c>
      <c r="G1640" s="7">
        <v>610</v>
      </c>
      <c r="H1640" s="9">
        <v>3.770491803279</v>
      </c>
      <c r="I1640" s="1">
        <v>51.147540983607001</v>
      </c>
      <c r="J1640" s="1">
        <v>4.4262295081970002</v>
      </c>
      <c r="K1640" s="1">
        <v>0.16393442623000001</v>
      </c>
      <c r="L1640" s="1">
        <v>0.32786885245899999</v>
      </c>
      <c r="M1640" s="3" t="s">
        <v>61</v>
      </c>
      <c r="N1640" s="1">
        <v>0.81967213114799997</v>
      </c>
      <c r="O1640" s="1">
        <v>0.32786885245899999</v>
      </c>
      <c r="P1640" s="8">
        <v>39.016393442622999</v>
      </c>
    </row>
    <row r="1641" spans="3:16" x14ac:dyDescent="0.2">
      <c r="C1641" s="70"/>
      <c r="D1641" s="67"/>
      <c r="E1641" s="4" t="s">
        <v>30</v>
      </c>
      <c r="F1641" s="52" t="s">
        <v>624</v>
      </c>
      <c r="G1641" s="7">
        <v>256</v>
      </c>
      <c r="H1641" s="9">
        <v>0.390625</v>
      </c>
      <c r="I1641" s="1">
        <v>55.078125</v>
      </c>
      <c r="J1641" s="1">
        <v>3.125</v>
      </c>
      <c r="K1641" s="3" t="s">
        <v>61</v>
      </c>
      <c r="L1641" s="1">
        <v>0.78125</v>
      </c>
      <c r="M1641" s="3" t="s">
        <v>61</v>
      </c>
      <c r="N1641" s="1">
        <v>0.390625</v>
      </c>
      <c r="O1641" s="1">
        <v>0.390625</v>
      </c>
      <c r="P1641" s="8">
        <v>39.84375</v>
      </c>
    </row>
    <row r="1642" spans="3:16" x14ac:dyDescent="0.2">
      <c r="C1642" s="70"/>
      <c r="D1642" s="66" t="s">
        <v>21</v>
      </c>
      <c r="E1642" s="5" t="s">
        <v>24</v>
      </c>
      <c r="F1642" s="51" t="s">
        <v>624</v>
      </c>
      <c r="G1642" s="6">
        <v>149</v>
      </c>
      <c r="H1642" s="13">
        <v>66.442953020133999</v>
      </c>
      <c r="I1642" s="2">
        <v>8.0536912751679992</v>
      </c>
      <c r="J1642" s="14" t="s">
        <v>61</v>
      </c>
      <c r="K1642" s="2">
        <v>1.342281879195</v>
      </c>
      <c r="L1642" s="2">
        <v>0.67114093959700005</v>
      </c>
      <c r="M1642" s="14" t="s">
        <v>61</v>
      </c>
      <c r="N1642" s="2">
        <v>0.67114093959700005</v>
      </c>
      <c r="O1642" s="2">
        <v>10.738255033557</v>
      </c>
      <c r="P1642" s="11">
        <v>12.080536912752001</v>
      </c>
    </row>
    <row r="1643" spans="3:16" x14ac:dyDescent="0.2">
      <c r="C1643" s="70"/>
      <c r="D1643" s="67"/>
      <c r="E1643" s="4" t="s">
        <v>25</v>
      </c>
      <c r="F1643" s="52" t="s">
        <v>624</v>
      </c>
      <c r="G1643" s="7">
        <v>155</v>
      </c>
      <c r="H1643" s="9">
        <v>10.322580645161</v>
      </c>
      <c r="I1643" s="1">
        <v>52.258064516128997</v>
      </c>
      <c r="J1643" s="1">
        <v>1.2903225806450001</v>
      </c>
      <c r="K1643" s="3" t="s">
        <v>61</v>
      </c>
      <c r="L1643" s="1">
        <v>0.64516129032299996</v>
      </c>
      <c r="M1643" s="3" t="s">
        <v>61</v>
      </c>
      <c r="N1643" s="3" t="s">
        <v>61</v>
      </c>
      <c r="O1643" s="1">
        <v>0.64516129032299996</v>
      </c>
      <c r="P1643" s="8">
        <v>34.838709677418997</v>
      </c>
    </row>
    <row r="1644" spans="3:16" x14ac:dyDescent="0.2">
      <c r="C1644" s="70"/>
      <c r="D1644" s="67"/>
      <c r="E1644" s="4" t="s">
        <v>26</v>
      </c>
      <c r="F1644" s="52" t="s">
        <v>624</v>
      </c>
      <c r="G1644" s="7">
        <v>175</v>
      </c>
      <c r="H1644" s="9">
        <v>1.714285714286</v>
      </c>
      <c r="I1644" s="1">
        <v>56.571428571429003</v>
      </c>
      <c r="J1644" s="1">
        <v>1.142857142857</v>
      </c>
      <c r="K1644" s="3" t="s">
        <v>61</v>
      </c>
      <c r="L1644" s="3" t="s">
        <v>61</v>
      </c>
      <c r="M1644" s="3" t="s">
        <v>61</v>
      </c>
      <c r="N1644" s="3" t="s">
        <v>61</v>
      </c>
      <c r="O1644" s="3" t="s">
        <v>61</v>
      </c>
      <c r="P1644" s="8">
        <v>40.571428571429003</v>
      </c>
    </row>
    <row r="1645" spans="3:16" x14ac:dyDescent="0.2">
      <c r="C1645" s="70"/>
      <c r="D1645" s="67"/>
      <c r="E1645" s="4" t="s">
        <v>27</v>
      </c>
      <c r="F1645" s="52" t="s">
        <v>624</v>
      </c>
      <c r="G1645" s="7">
        <v>133</v>
      </c>
      <c r="H1645" s="17" t="s">
        <v>61</v>
      </c>
      <c r="I1645" s="1">
        <v>63.909774436089997</v>
      </c>
      <c r="J1645" s="1">
        <v>1.503759398496</v>
      </c>
      <c r="K1645" s="3" t="s">
        <v>61</v>
      </c>
      <c r="L1645" s="3" t="s">
        <v>61</v>
      </c>
      <c r="M1645" s="3" t="s">
        <v>61</v>
      </c>
      <c r="N1645" s="1">
        <v>0.75187969924800002</v>
      </c>
      <c r="O1645" s="3" t="s">
        <v>61</v>
      </c>
      <c r="P1645" s="8">
        <v>33.834586466165</v>
      </c>
    </row>
    <row r="1646" spans="3:16" x14ac:dyDescent="0.2">
      <c r="C1646" s="70"/>
      <c r="D1646" s="67"/>
      <c r="E1646" s="4" t="s">
        <v>28</v>
      </c>
      <c r="F1646" s="52" t="s">
        <v>624</v>
      </c>
      <c r="G1646" s="7">
        <v>153</v>
      </c>
      <c r="H1646" s="17" t="s">
        <v>61</v>
      </c>
      <c r="I1646" s="1">
        <v>60.130718954248003</v>
      </c>
      <c r="J1646" s="3" t="s">
        <v>61</v>
      </c>
      <c r="K1646" s="3" t="s">
        <v>61</v>
      </c>
      <c r="L1646" s="1">
        <v>0.65359477124200005</v>
      </c>
      <c r="M1646" s="3" t="s">
        <v>61</v>
      </c>
      <c r="N1646" s="1">
        <v>1.3071895424840001</v>
      </c>
      <c r="O1646" s="3" t="s">
        <v>61</v>
      </c>
      <c r="P1646" s="8">
        <v>37.908496732026002</v>
      </c>
    </row>
    <row r="1647" spans="3:16" x14ac:dyDescent="0.2">
      <c r="C1647" s="70"/>
      <c r="D1647" s="67"/>
      <c r="E1647" s="4" t="s">
        <v>29</v>
      </c>
      <c r="F1647" s="52" t="s">
        <v>624</v>
      </c>
      <c r="G1647" s="7">
        <v>616</v>
      </c>
      <c r="H1647" s="9">
        <v>3.0844155844159999</v>
      </c>
      <c r="I1647" s="1">
        <v>57.954545454544999</v>
      </c>
      <c r="J1647" s="1">
        <v>0.974025974026</v>
      </c>
      <c r="K1647" s="3" t="s">
        <v>61</v>
      </c>
      <c r="L1647" s="1">
        <v>0.32467532467499999</v>
      </c>
      <c r="M1647" s="3" t="s">
        <v>61</v>
      </c>
      <c r="N1647" s="1">
        <v>0.487012987013</v>
      </c>
      <c r="O1647" s="1">
        <v>0.16233766233800001</v>
      </c>
      <c r="P1647" s="8">
        <v>37.012987012986997</v>
      </c>
    </row>
    <row r="1648" spans="3:16" x14ac:dyDescent="0.2">
      <c r="C1648" s="70"/>
      <c r="D1648" s="67"/>
      <c r="E1648" s="4" t="s">
        <v>30</v>
      </c>
      <c r="F1648" s="52" t="s">
        <v>624</v>
      </c>
      <c r="G1648" s="7">
        <v>286</v>
      </c>
      <c r="H1648" s="17" t="s">
        <v>61</v>
      </c>
      <c r="I1648" s="1">
        <v>61.888111888112</v>
      </c>
      <c r="J1648" s="1">
        <v>0.69930069930100003</v>
      </c>
      <c r="K1648" s="3" t="s">
        <v>61</v>
      </c>
      <c r="L1648" s="1">
        <v>0.34965034965000003</v>
      </c>
      <c r="M1648" s="3" t="s">
        <v>61</v>
      </c>
      <c r="N1648" s="1">
        <v>1.0489510489510001</v>
      </c>
      <c r="O1648" s="3" t="s">
        <v>61</v>
      </c>
      <c r="P1648" s="8">
        <v>36.013986013985999</v>
      </c>
    </row>
    <row r="1649" spans="3:16" x14ac:dyDescent="0.2">
      <c r="C1649" s="66" t="s">
        <v>31</v>
      </c>
      <c r="D1649" s="66" t="s">
        <v>23</v>
      </c>
      <c r="E1649" s="5" t="s">
        <v>32</v>
      </c>
      <c r="F1649" s="51" t="s">
        <v>624</v>
      </c>
      <c r="G1649" s="6">
        <v>72</v>
      </c>
      <c r="H1649" s="13">
        <v>23.611111111111001</v>
      </c>
      <c r="I1649" s="2">
        <v>44.444444444444002</v>
      </c>
      <c r="J1649" s="2">
        <v>1.3888888888890001</v>
      </c>
      <c r="K1649" s="14" t="s">
        <v>61</v>
      </c>
      <c r="L1649" s="14" t="s">
        <v>61</v>
      </c>
      <c r="M1649" s="14" t="s">
        <v>61</v>
      </c>
      <c r="N1649" s="2">
        <v>1.3888888888890001</v>
      </c>
      <c r="O1649" s="2">
        <v>2.7777777777780002</v>
      </c>
      <c r="P1649" s="11">
        <v>26.388888888888999</v>
      </c>
    </row>
    <row r="1650" spans="3:16" ht="26" x14ac:dyDescent="0.2">
      <c r="C1650" s="70"/>
      <c r="D1650" s="67"/>
      <c r="E1650" s="4" t="s">
        <v>33</v>
      </c>
      <c r="F1650" s="52" t="s">
        <v>624</v>
      </c>
      <c r="G1650" s="7">
        <v>1007</v>
      </c>
      <c r="H1650" s="9">
        <v>16.881827209533</v>
      </c>
      <c r="I1650" s="1">
        <v>44.488579940416997</v>
      </c>
      <c r="J1650" s="1">
        <v>2.581926514399</v>
      </c>
      <c r="K1650" s="1">
        <v>0.39721946375400002</v>
      </c>
      <c r="L1650" s="1">
        <v>0.39721946375400002</v>
      </c>
      <c r="M1650" s="3" t="s">
        <v>61</v>
      </c>
      <c r="N1650" s="1">
        <v>0.69513406156900004</v>
      </c>
      <c r="O1650" s="1">
        <v>1.688182720953</v>
      </c>
      <c r="P1650" s="8">
        <v>32.869910625621003</v>
      </c>
    </row>
    <row r="1651" spans="3:16" ht="39" x14ac:dyDescent="0.2">
      <c r="C1651" s="70"/>
      <c r="D1651" s="67"/>
      <c r="E1651" s="4" t="s">
        <v>34</v>
      </c>
      <c r="F1651" s="52" t="s">
        <v>625</v>
      </c>
      <c r="G1651" s="7">
        <v>15</v>
      </c>
      <c r="H1651" s="17" t="s">
        <v>61</v>
      </c>
      <c r="I1651" s="1">
        <v>73.333333333333002</v>
      </c>
      <c r="J1651" s="3" t="s">
        <v>61</v>
      </c>
      <c r="K1651" s="3" t="s">
        <v>61</v>
      </c>
      <c r="L1651" s="3" t="s">
        <v>61</v>
      </c>
      <c r="M1651" s="3" t="s">
        <v>61</v>
      </c>
      <c r="N1651" s="3" t="s">
        <v>61</v>
      </c>
      <c r="O1651" s="3" t="s">
        <v>61</v>
      </c>
      <c r="P1651" s="8">
        <v>26.666666666666998</v>
      </c>
    </row>
    <row r="1652" spans="3:16" ht="39" x14ac:dyDescent="0.2">
      <c r="C1652" s="70"/>
      <c r="D1652" s="67"/>
      <c r="E1652" s="4" t="s">
        <v>35</v>
      </c>
      <c r="F1652" s="52" t="s">
        <v>624</v>
      </c>
      <c r="G1652" s="7">
        <v>197</v>
      </c>
      <c r="H1652" s="9">
        <v>20.812182741116999</v>
      </c>
      <c r="I1652" s="1">
        <v>35.532994923857999</v>
      </c>
      <c r="J1652" s="1">
        <v>2.0304568527920002</v>
      </c>
      <c r="K1652" s="3" t="s">
        <v>61</v>
      </c>
      <c r="L1652" s="3" t="s">
        <v>61</v>
      </c>
      <c r="M1652" s="3" t="s">
        <v>61</v>
      </c>
      <c r="N1652" s="1">
        <v>0.50761421319800004</v>
      </c>
      <c r="O1652" s="1">
        <v>3.553299492386</v>
      </c>
      <c r="P1652" s="8">
        <v>37.563451776649998</v>
      </c>
    </row>
    <row r="1653" spans="3:16" ht="26" x14ac:dyDescent="0.2">
      <c r="C1653" s="70"/>
      <c r="D1653" s="67"/>
      <c r="E1653" s="4" t="s">
        <v>36</v>
      </c>
      <c r="F1653" s="52" t="s">
        <v>624</v>
      </c>
      <c r="G1653" s="7">
        <v>205</v>
      </c>
      <c r="H1653" s="9">
        <v>5.3658536585369996</v>
      </c>
      <c r="I1653" s="1">
        <v>59.024390243901998</v>
      </c>
      <c r="J1653" s="1">
        <v>0.97560975609800005</v>
      </c>
      <c r="K1653" s="3" t="s">
        <v>61</v>
      </c>
      <c r="L1653" s="1">
        <v>0.48780487804900002</v>
      </c>
      <c r="M1653" s="3" t="s">
        <v>61</v>
      </c>
      <c r="N1653" s="1">
        <v>0.97560975609800005</v>
      </c>
      <c r="O1653" s="3" t="s">
        <v>61</v>
      </c>
      <c r="P1653" s="8">
        <v>33.170731707317003</v>
      </c>
    </row>
    <row r="1654" spans="3:16" x14ac:dyDescent="0.2">
      <c r="C1654" s="70"/>
      <c r="D1654" s="67"/>
      <c r="E1654" s="4" t="s">
        <v>37</v>
      </c>
      <c r="F1654" s="52" t="s">
        <v>625</v>
      </c>
      <c r="G1654" s="7">
        <v>32</v>
      </c>
      <c r="H1654" s="9">
        <v>9.375</v>
      </c>
      <c r="I1654" s="1">
        <v>50</v>
      </c>
      <c r="J1654" s="3" t="s">
        <v>61</v>
      </c>
      <c r="K1654" s="3" t="s">
        <v>61</v>
      </c>
      <c r="L1654" s="3" t="s">
        <v>61</v>
      </c>
      <c r="M1654" s="3" t="s">
        <v>61</v>
      </c>
      <c r="N1654" s="3" t="s">
        <v>61</v>
      </c>
      <c r="O1654" s="1">
        <v>3.125</v>
      </c>
      <c r="P1654" s="8">
        <v>37.5</v>
      </c>
    </row>
    <row r="1655" spans="3:16" x14ac:dyDescent="0.2">
      <c r="C1655" s="70"/>
      <c r="D1655" s="66" t="s">
        <v>20</v>
      </c>
      <c r="E1655" s="5" t="s">
        <v>32</v>
      </c>
      <c r="F1655" s="51" t="s">
        <v>625</v>
      </c>
      <c r="G1655" s="6">
        <v>38</v>
      </c>
      <c r="H1655" s="13">
        <v>21.052631578947</v>
      </c>
      <c r="I1655" s="2">
        <v>47.368421052632002</v>
      </c>
      <c r="J1655" s="14" t="s">
        <v>61</v>
      </c>
      <c r="K1655" s="14" t="s">
        <v>61</v>
      </c>
      <c r="L1655" s="14" t="s">
        <v>61</v>
      </c>
      <c r="M1655" s="14" t="s">
        <v>61</v>
      </c>
      <c r="N1655" s="2">
        <v>2.6315789473679998</v>
      </c>
      <c r="O1655" s="14" t="s">
        <v>61</v>
      </c>
      <c r="P1655" s="11">
        <v>28.947368421053</v>
      </c>
    </row>
    <row r="1656" spans="3:16" ht="26" x14ac:dyDescent="0.2">
      <c r="C1656" s="70"/>
      <c r="D1656" s="67"/>
      <c r="E1656" s="4" t="s">
        <v>33</v>
      </c>
      <c r="F1656" s="52" t="s">
        <v>624</v>
      </c>
      <c r="G1656" s="7">
        <v>566</v>
      </c>
      <c r="H1656" s="9">
        <v>18.021201413427999</v>
      </c>
      <c r="I1656" s="1">
        <v>40.812720848056998</v>
      </c>
      <c r="J1656" s="1">
        <v>4.0636042402830004</v>
      </c>
      <c r="K1656" s="1">
        <v>0.35335689045899998</v>
      </c>
      <c r="L1656" s="1">
        <v>0.35335689045899998</v>
      </c>
      <c r="M1656" s="3" t="s">
        <v>61</v>
      </c>
      <c r="N1656" s="1">
        <v>0.70671378091899995</v>
      </c>
      <c r="O1656" s="1">
        <v>1.413427561837</v>
      </c>
      <c r="P1656" s="8">
        <v>34.275618374558</v>
      </c>
    </row>
    <row r="1657" spans="3:16" ht="39" x14ac:dyDescent="0.2">
      <c r="C1657" s="70"/>
      <c r="D1657" s="67"/>
      <c r="E1657" s="4" t="s">
        <v>34</v>
      </c>
      <c r="F1657" s="52" t="s">
        <v>625</v>
      </c>
      <c r="G1657" s="7">
        <v>7</v>
      </c>
      <c r="H1657" s="17" t="s">
        <v>61</v>
      </c>
      <c r="I1657" s="1">
        <v>85.714285714286007</v>
      </c>
      <c r="J1657" s="3" t="s">
        <v>61</v>
      </c>
      <c r="K1657" s="3" t="s">
        <v>61</v>
      </c>
      <c r="L1657" s="3" t="s">
        <v>61</v>
      </c>
      <c r="M1657" s="3" t="s">
        <v>61</v>
      </c>
      <c r="N1657" s="3" t="s">
        <v>61</v>
      </c>
      <c r="O1657" s="3" t="s">
        <v>61</v>
      </c>
      <c r="P1657" s="8">
        <v>14.285714285714</v>
      </c>
    </row>
    <row r="1658" spans="3:16" ht="39" x14ac:dyDescent="0.2">
      <c r="C1658" s="70"/>
      <c r="D1658" s="67"/>
      <c r="E1658" s="4" t="s">
        <v>35</v>
      </c>
      <c r="F1658" s="52" t="s">
        <v>624</v>
      </c>
      <c r="G1658" s="7">
        <v>78</v>
      </c>
      <c r="H1658" s="9">
        <v>14.102564102563999</v>
      </c>
      <c r="I1658" s="1">
        <v>38.461538461537998</v>
      </c>
      <c r="J1658" s="1">
        <v>3.8461538461539999</v>
      </c>
      <c r="K1658" s="3" t="s">
        <v>61</v>
      </c>
      <c r="L1658" s="3" t="s">
        <v>61</v>
      </c>
      <c r="M1658" s="3" t="s">
        <v>61</v>
      </c>
      <c r="N1658" s="1">
        <v>1.2820512820509999</v>
      </c>
      <c r="O1658" s="1">
        <v>2.564102564103</v>
      </c>
      <c r="P1658" s="8">
        <v>39.74358974359</v>
      </c>
    </row>
    <row r="1659" spans="3:16" ht="26" x14ac:dyDescent="0.2">
      <c r="C1659" s="70"/>
      <c r="D1659" s="67"/>
      <c r="E1659" s="4" t="s">
        <v>36</v>
      </c>
      <c r="F1659" s="52" t="s">
        <v>624</v>
      </c>
      <c r="G1659" s="7">
        <v>58</v>
      </c>
      <c r="H1659" s="9">
        <v>3.4482758620689999</v>
      </c>
      <c r="I1659" s="1">
        <v>56.896551724138</v>
      </c>
      <c r="J1659" s="1">
        <v>1.7241379310339999</v>
      </c>
      <c r="K1659" s="3" t="s">
        <v>61</v>
      </c>
      <c r="L1659" s="3" t="s">
        <v>61</v>
      </c>
      <c r="M1659" s="3" t="s">
        <v>61</v>
      </c>
      <c r="N1659" s="1">
        <v>1.7241379310339999</v>
      </c>
      <c r="O1659" s="3" t="s">
        <v>61</v>
      </c>
      <c r="P1659" s="8">
        <v>36.206896551724</v>
      </c>
    </row>
    <row r="1660" spans="3:16" x14ac:dyDescent="0.2">
      <c r="C1660" s="70"/>
      <c r="D1660" s="67"/>
      <c r="E1660" s="4" t="s">
        <v>37</v>
      </c>
      <c r="F1660" s="52" t="s">
        <v>625</v>
      </c>
      <c r="G1660" s="7">
        <v>16</v>
      </c>
      <c r="H1660" s="9">
        <v>6.25</v>
      </c>
      <c r="I1660" s="1">
        <v>68.75</v>
      </c>
      <c r="J1660" s="3" t="s">
        <v>61</v>
      </c>
      <c r="K1660" s="3" t="s">
        <v>61</v>
      </c>
      <c r="L1660" s="3" t="s">
        <v>61</v>
      </c>
      <c r="M1660" s="3" t="s">
        <v>61</v>
      </c>
      <c r="N1660" s="3" t="s">
        <v>61</v>
      </c>
      <c r="O1660" s="3" t="s">
        <v>61</v>
      </c>
      <c r="P1660" s="8">
        <v>25</v>
      </c>
    </row>
    <row r="1661" spans="3:16" x14ac:dyDescent="0.2">
      <c r="C1661" s="70"/>
      <c r="D1661" s="66" t="s">
        <v>21</v>
      </c>
      <c r="E1661" s="5" t="s">
        <v>32</v>
      </c>
      <c r="F1661" s="51" t="s">
        <v>625</v>
      </c>
      <c r="G1661" s="6">
        <v>34</v>
      </c>
      <c r="H1661" s="13">
        <v>26.470588235293999</v>
      </c>
      <c r="I1661" s="2">
        <v>41.176470588234999</v>
      </c>
      <c r="J1661" s="2">
        <v>2.9411764705880001</v>
      </c>
      <c r="K1661" s="14" t="s">
        <v>61</v>
      </c>
      <c r="L1661" s="14" t="s">
        <v>61</v>
      </c>
      <c r="M1661" s="14" t="s">
        <v>61</v>
      </c>
      <c r="N1661" s="14" t="s">
        <v>61</v>
      </c>
      <c r="O1661" s="2">
        <v>5.8823529411760003</v>
      </c>
      <c r="P1661" s="11">
        <v>23.529411764706001</v>
      </c>
    </row>
    <row r="1662" spans="3:16" ht="26" x14ac:dyDescent="0.2">
      <c r="C1662" s="70"/>
      <c r="D1662" s="67"/>
      <c r="E1662" s="4" t="s">
        <v>33</v>
      </c>
      <c r="F1662" s="52" t="s">
        <v>624</v>
      </c>
      <c r="G1662" s="7">
        <v>441</v>
      </c>
      <c r="H1662" s="9">
        <v>15.419501133787</v>
      </c>
      <c r="I1662" s="1">
        <v>49.206349206349003</v>
      </c>
      <c r="J1662" s="1">
        <v>0.68027210884400002</v>
      </c>
      <c r="K1662" s="1">
        <v>0.45351473922899999</v>
      </c>
      <c r="L1662" s="1">
        <v>0.45351473922899999</v>
      </c>
      <c r="M1662" s="3" t="s">
        <v>61</v>
      </c>
      <c r="N1662" s="1">
        <v>0.68027210884400002</v>
      </c>
      <c r="O1662" s="1">
        <v>2.040816326531</v>
      </c>
      <c r="P1662" s="8">
        <v>31.065759637187998</v>
      </c>
    </row>
    <row r="1663" spans="3:16" ht="39" x14ac:dyDescent="0.2">
      <c r="C1663" s="70"/>
      <c r="D1663" s="67"/>
      <c r="E1663" s="4" t="s">
        <v>34</v>
      </c>
      <c r="F1663" s="52" t="s">
        <v>625</v>
      </c>
      <c r="G1663" s="7">
        <v>8</v>
      </c>
      <c r="H1663" s="17" t="s">
        <v>61</v>
      </c>
      <c r="I1663" s="1">
        <v>62.5</v>
      </c>
      <c r="J1663" s="3" t="s">
        <v>61</v>
      </c>
      <c r="K1663" s="3" t="s">
        <v>61</v>
      </c>
      <c r="L1663" s="3" t="s">
        <v>61</v>
      </c>
      <c r="M1663" s="3" t="s">
        <v>61</v>
      </c>
      <c r="N1663" s="3" t="s">
        <v>61</v>
      </c>
      <c r="O1663" s="3" t="s">
        <v>61</v>
      </c>
      <c r="P1663" s="8">
        <v>37.5</v>
      </c>
    </row>
    <row r="1664" spans="3:16" ht="39" x14ac:dyDescent="0.2">
      <c r="C1664" s="70"/>
      <c r="D1664" s="67"/>
      <c r="E1664" s="4" t="s">
        <v>35</v>
      </c>
      <c r="F1664" s="52" t="s">
        <v>624</v>
      </c>
      <c r="G1664" s="7">
        <v>119</v>
      </c>
      <c r="H1664" s="9">
        <v>25.210084033613001</v>
      </c>
      <c r="I1664" s="1">
        <v>33.613445378150999</v>
      </c>
      <c r="J1664" s="1">
        <v>0.84033613445400002</v>
      </c>
      <c r="K1664" s="3" t="s">
        <v>61</v>
      </c>
      <c r="L1664" s="3" t="s">
        <v>61</v>
      </c>
      <c r="M1664" s="3" t="s">
        <v>61</v>
      </c>
      <c r="N1664" s="3" t="s">
        <v>61</v>
      </c>
      <c r="O1664" s="1">
        <v>4.2016806722690001</v>
      </c>
      <c r="P1664" s="8">
        <v>36.134453781513002</v>
      </c>
    </row>
    <row r="1665" spans="3:16" ht="26" x14ac:dyDescent="0.2">
      <c r="C1665" s="70"/>
      <c r="D1665" s="67"/>
      <c r="E1665" s="4" t="s">
        <v>36</v>
      </c>
      <c r="F1665" s="52" t="s">
        <v>624</v>
      </c>
      <c r="G1665" s="7">
        <v>147</v>
      </c>
      <c r="H1665" s="9">
        <v>6.1224489795919999</v>
      </c>
      <c r="I1665" s="1">
        <v>59.863945578230997</v>
      </c>
      <c r="J1665" s="1">
        <v>0.68027210884400002</v>
      </c>
      <c r="K1665" s="3" t="s">
        <v>61</v>
      </c>
      <c r="L1665" s="1">
        <v>0.68027210884400002</v>
      </c>
      <c r="M1665" s="3" t="s">
        <v>61</v>
      </c>
      <c r="N1665" s="1">
        <v>0.68027210884400002</v>
      </c>
      <c r="O1665" s="3" t="s">
        <v>61</v>
      </c>
      <c r="P1665" s="8">
        <v>31.972789115645998</v>
      </c>
    </row>
    <row r="1666" spans="3:16" x14ac:dyDescent="0.2">
      <c r="C1666" s="70"/>
      <c r="D1666" s="67"/>
      <c r="E1666" s="4" t="s">
        <v>37</v>
      </c>
      <c r="F1666" s="52" t="s">
        <v>625</v>
      </c>
      <c r="G1666" s="7">
        <v>16</v>
      </c>
      <c r="H1666" s="9">
        <v>12.5</v>
      </c>
      <c r="I1666" s="1">
        <v>31.25</v>
      </c>
      <c r="J1666" s="3" t="s">
        <v>61</v>
      </c>
      <c r="K1666" s="3" t="s">
        <v>61</v>
      </c>
      <c r="L1666" s="3" t="s">
        <v>61</v>
      </c>
      <c r="M1666" s="3" t="s">
        <v>61</v>
      </c>
      <c r="N1666" s="3" t="s">
        <v>61</v>
      </c>
      <c r="O1666" s="1">
        <v>6.25</v>
      </c>
      <c r="P1666" s="8">
        <v>50</v>
      </c>
    </row>
    <row r="1667" spans="3:16" x14ac:dyDescent="0.2">
      <c r="C1667" s="66" t="s">
        <v>38</v>
      </c>
      <c r="D1667" s="66" t="s">
        <v>23</v>
      </c>
      <c r="E1667" s="5" t="s">
        <v>39</v>
      </c>
      <c r="F1667" s="51" t="s">
        <v>624</v>
      </c>
      <c r="G1667" s="6">
        <v>458</v>
      </c>
      <c r="H1667" s="13">
        <v>13.318777292576</v>
      </c>
      <c r="I1667" s="2">
        <v>48.689956331878001</v>
      </c>
      <c r="J1667" s="2">
        <v>1.5283842794760001</v>
      </c>
      <c r="K1667" s="14" t="s">
        <v>61</v>
      </c>
      <c r="L1667" s="2">
        <v>0.21834061135400001</v>
      </c>
      <c r="M1667" s="14" t="s">
        <v>61</v>
      </c>
      <c r="N1667" s="2">
        <v>0.65502183406100001</v>
      </c>
      <c r="O1667" s="2">
        <v>1.5283842794760001</v>
      </c>
      <c r="P1667" s="11">
        <v>34.061135371178999</v>
      </c>
    </row>
    <row r="1668" spans="3:16" x14ac:dyDescent="0.2">
      <c r="C1668" s="70"/>
      <c r="D1668" s="67"/>
      <c r="E1668" s="4" t="s">
        <v>40</v>
      </c>
      <c r="F1668" s="52" t="s">
        <v>624</v>
      </c>
      <c r="G1668" s="7">
        <v>973</v>
      </c>
      <c r="H1668" s="9">
        <v>15.724563206578001</v>
      </c>
      <c r="I1668" s="1">
        <v>45.323741007194002</v>
      </c>
      <c r="J1668" s="1">
        <v>2.672147995889</v>
      </c>
      <c r="K1668" s="1">
        <v>0.41109969167499999</v>
      </c>
      <c r="L1668" s="1">
        <v>0.20554984583800001</v>
      </c>
      <c r="M1668" s="3" t="s">
        <v>61</v>
      </c>
      <c r="N1668" s="1">
        <v>0.616649537513</v>
      </c>
      <c r="O1668" s="1">
        <v>1.644398766701</v>
      </c>
      <c r="P1668" s="8">
        <v>33.401849948612998</v>
      </c>
    </row>
    <row r="1669" spans="3:16" x14ac:dyDescent="0.2">
      <c r="C1669" s="70"/>
      <c r="D1669" s="67"/>
      <c r="E1669" s="4" t="s">
        <v>41</v>
      </c>
      <c r="F1669" s="52" t="s">
        <v>624</v>
      </c>
      <c r="G1669" s="7">
        <v>0</v>
      </c>
      <c r="H1669" s="17" t="s">
        <v>61</v>
      </c>
      <c r="I1669" s="3" t="s">
        <v>61</v>
      </c>
      <c r="J1669" s="3" t="s">
        <v>61</v>
      </c>
      <c r="K1669" s="3" t="s">
        <v>61</v>
      </c>
      <c r="L1669" s="3" t="s">
        <v>61</v>
      </c>
      <c r="M1669" s="3" t="s">
        <v>61</v>
      </c>
      <c r="N1669" s="3" t="s">
        <v>61</v>
      </c>
      <c r="O1669" s="3" t="s">
        <v>61</v>
      </c>
      <c r="P1669" s="18" t="s">
        <v>61</v>
      </c>
    </row>
    <row r="1670" spans="3:16" x14ac:dyDescent="0.2">
      <c r="C1670" s="70"/>
      <c r="D1670" s="67"/>
      <c r="E1670" s="4" t="s">
        <v>42</v>
      </c>
      <c r="F1670" s="52" t="s">
        <v>625</v>
      </c>
      <c r="G1670" s="7">
        <v>34</v>
      </c>
      <c r="H1670" s="9">
        <v>41.176470588234999</v>
      </c>
      <c r="I1670" s="1">
        <v>26.470588235293999</v>
      </c>
      <c r="J1670" s="3" t="s">
        <v>61</v>
      </c>
      <c r="K1670" s="3" t="s">
        <v>61</v>
      </c>
      <c r="L1670" s="1">
        <v>2.9411764705880001</v>
      </c>
      <c r="M1670" s="3" t="s">
        <v>61</v>
      </c>
      <c r="N1670" s="3" t="s">
        <v>61</v>
      </c>
      <c r="O1670" s="1">
        <v>5.8823529411760003</v>
      </c>
      <c r="P1670" s="8">
        <v>23.529411764706001</v>
      </c>
    </row>
    <row r="1671" spans="3:16" x14ac:dyDescent="0.2">
      <c r="C1671" s="70"/>
      <c r="D1671" s="67"/>
      <c r="E1671" s="4" t="s">
        <v>43</v>
      </c>
      <c r="F1671" s="52" t="s">
        <v>625</v>
      </c>
      <c r="G1671" s="7">
        <v>10</v>
      </c>
      <c r="H1671" s="9">
        <v>30</v>
      </c>
      <c r="I1671" s="1">
        <v>40</v>
      </c>
      <c r="J1671" s="3" t="s">
        <v>61</v>
      </c>
      <c r="K1671" s="3" t="s">
        <v>61</v>
      </c>
      <c r="L1671" s="3" t="s">
        <v>61</v>
      </c>
      <c r="M1671" s="3" t="s">
        <v>61</v>
      </c>
      <c r="N1671" s="3" t="s">
        <v>61</v>
      </c>
      <c r="O1671" s="3" t="s">
        <v>61</v>
      </c>
      <c r="P1671" s="8">
        <v>30</v>
      </c>
    </row>
    <row r="1672" spans="3:16" x14ac:dyDescent="0.2">
      <c r="C1672" s="70"/>
      <c r="D1672" s="67"/>
      <c r="E1672" s="4" t="s">
        <v>44</v>
      </c>
      <c r="F1672" s="52" t="s">
        <v>625</v>
      </c>
      <c r="G1672" s="7">
        <v>31</v>
      </c>
      <c r="H1672" s="9">
        <v>29.032258064516</v>
      </c>
      <c r="I1672" s="1">
        <v>29.032258064516</v>
      </c>
      <c r="J1672" s="3" t="s">
        <v>61</v>
      </c>
      <c r="K1672" s="3" t="s">
        <v>61</v>
      </c>
      <c r="L1672" s="3" t="s">
        <v>61</v>
      </c>
      <c r="M1672" s="3" t="s">
        <v>61</v>
      </c>
      <c r="N1672" s="1">
        <v>6.4516129032259997</v>
      </c>
      <c r="O1672" s="1">
        <v>6.4516129032259997</v>
      </c>
      <c r="P1672" s="8">
        <v>29.032258064516</v>
      </c>
    </row>
    <row r="1673" spans="3:16" x14ac:dyDescent="0.2">
      <c r="C1673" s="70"/>
      <c r="D1673" s="67"/>
      <c r="E1673" s="4" t="s">
        <v>37</v>
      </c>
      <c r="F1673" s="52" t="s">
        <v>625</v>
      </c>
      <c r="G1673" s="7">
        <v>22</v>
      </c>
      <c r="H1673" s="9">
        <v>9.0909090909089993</v>
      </c>
      <c r="I1673" s="1">
        <v>54.545454545455001</v>
      </c>
      <c r="J1673" s="3" t="s">
        <v>61</v>
      </c>
      <c r="K1673" s="3" t="s">
        <v>61</v>
      </c>
      <c r="L1673" s="1">
        <v>4.5454545454549997</v>
      </c>
      <c r="M1673" s="3" t="s">
        <v>61</v>
      </c>
      <c r="N1673" s="3" t="s">
        <v>61</v>
      </c>
      <c r="O1673" s="3" t="s">
        <v>61</v>
      </c>
      <c r="P1673" s="8">
        <v>31.818181818182001</v>
      </c>
    </row>
    <row r="1674" spans="3:16" x14ac:dyDescent="0.2">
      <c r="C1674" s="70"/>
      <c r="D1674" s="66" t="s">
        <v>20</v>
      </c>
      <c r="E1674" s="5" t="s">
        <v>39</v>
      </c>
      <c r="F1674" s="51" t="s">
        <v>624</v>
      </c>
      <c r="G1674" s="6">
        <v>175</v>
      </c>
      <c r="H1674" s="13">
        <v>11.428571428571001</v>
      </c>
      <c r="I1674" s="2">
        <v>49.142857142856997</v>
      </c>
      <c r="J1674" s="2">
        <v>2.285714285714</v>
      </c>
      <c r="K1674" s="14" t="s">
        <v>61</v>
      </c>
      <c r="L1674" s="14" t="s">
        <v>61</v>
      </c>
      <c r="M1674" s="14" t="s">
        <v>61</v>
      </c>
      <c r="N1674" s="2">
        <v>1.142857142857</v>
      </c>
      <c r="O1674" s="2">
        <v>1.142857142857</v>
      </c>
      <c r="P1674" s="11">
        <v>34.857142857143003</v>
      </c>
    </row>
    <row r="1675" spans="3:16" x14ac:dyDescent="0.2">
      <c r="C1675" s="70"/>
      <c r="D1675" s="67"/>
      <c r="E1675" s="4" t="s">
        <v>40</v>
      </c>
      <c r="F1675" s="52" t="s">
        <v>624</v>
      </c>
      <c r="G1675" s="7">
        <v>538</v>
      </c>
      <c r="H1675" s="9">
        <v>15.985130111524001</v>
      </c>
      <c r="I1675" s="1">
        <v>42.379182156134</v>
      </c>
      <c r="J1675" s="1">
        <v>4.2750929368030004</v>
      </c>
      <c r="K1675" s="1">
        <v>0.37174721189600002</v>
      </c>
      <c r="L1675" s="1">
        <v>0.18587360594800001</v>
      </c>
      <c r="M1675" s="3" t="s">
        <v>61</v>
      </c>
      <c r="N1675" s="1">
        <v>0.55762081784399997</v>
      </c>
      <c r="O1675" s="1">
        <v>1.1152416356879999</v>
      </c>
      <c r="P1675" s="8">
        <v>35.130111524164001</v>
      </c>
    </row>
    <row r="1676" spans="3:16" x14ac:dyDescent="0.2">
      <c r="C1676" s="70"/>
      <c r="D1676" s="67"/>
      <c r="E1676" s="4" t="s">
        <v>41</v>
      </c>
      <c r="F1676" s="52" t="s">
        <v>624</v>
      </c>
      <c r="G1676" s="7">
        <v>0</v>
      </c>
      <c r="H1676" s="17" t="s">
        <v>61</v>
      </c>
      <c r="I1676" s="3" t="s">
        <v>61</v>
      </c>
      <c r="J1676" s="3" t="s">
        <v>61</v>
      </c>
      <c r="K1676" s="3" t="s">
        <v>61</v>
      </c>
      <c r="L1676" s="3" t="s">
        <v>61</v>
      </c>
      <c r="M1676" s="3" t="s">
        <v>61</v>
      </c>
      <c r="N1676" s="3" t="s">
        <v>61</v>
      </c>
      <c r="O1676" s="3" t="s">
        <v>61</v>
      </c>
      <c r="P1676" s="18" t="s">
        <v>61</v>
      </c>
    </row>
    <row r="1677" spans="3:16" x14ac:dyDescent="0.2">
      <c r="C1677" s="70"/>
      <c r="D1677" s="67"/>
      <c r="E1677" s="4" t="s">
        <v>42</v>
      </c>
      <c r="F1677" s="52" t="s">
        <v>625</v>
      </c>
      <c r="G1677" s="7">
        <v>20</v>
      </c>
      <c r="H1677" s="9">
        <v>55</v>
      </c>
      <c r="I1677" s="1">
        <v>15</v>
      </c>
      <c r="J1677" s="3" t="s">
        <v>61</v>
      </c>
      <c r="K1677" s="3" t="s">
        <v>61</v>
      </c>
      <c r="L1677" s="3" t="s">
        <v>61</v>
      </c>
      <c r="M1677" s="3" t="s">
        <v>61</v>
      </c>
      <c r="N1677" s="3" t="s">
        <v>61</v>
      </c>
      <c r="O1677" s="1">
        <v>10</v>
      </c>
      <c r="P1677" s="8">
        <v>20</v>
      </c>
    </row>
    <row r="1678" spans="3:16" x14ac:dyDescent="0.2">
      <c r="C1678" s="70"/>
      <c r="D1678" s="67"/>
      <c r="E1678" s="4" t="s">
        <v>43</v>
      </c>
      <c r="F1678" s="52" t="s">
        <v>625</v>
      </c>
      <c r="G1678" s="7">
        <v>5</v>
      </c>
      <c r="H1678" s="9">
        <v>20</v>
      </c>
      <c r="I1678" s="1">
        <v>40</v>
      </c>
      <c r="J1678" s="3" t="s">
        <v>61</v>
      </c>
      <c r="K1678" s="3" t="s">
        <v>61</v>
      </c>
      <c r="L1678" s="3" t="s">
        <v>61</v>
      </c>
      <c r="M1678" s="3" t="s">
        <v>61</v>
      </c>
      <c r="N1678" s="3" t="s">
        <v>61</v>
      </c>
      <c r="O1678" s="3" t="s">
        <v>61</v>
      </c>
      <c r="P1678" s="8">
        <v>40</v>
      </c>
    </row>
    <row r="1679" spans="3:16" x14ac:dyDescent="0.2">
      <c r="C1679" s="70"/>
      <c r="D1679" s="67"/>
      <c r="E1679" s="4" t="s">
        <v>44</v>
      </c>
      <c r="F1679" s="52" t="s">
        <v>625</v>
      </c>
      <c r="G1679" s="7">
        <v>14</v>
      </c>
      <c r="H1679" s="9">
        <v>35.714285714286</v>
      </c>
      <c r="I1679" s="1">
        <v>28.571428571428999</v>
      </c>
      <c r="J1679" s="3" t="s">
        <v>61</v>
      </c>
      <c r="K1679" s="3" t="s">
        <v>61</v>
      </c>
      <c r="L1679" s="3" t="s">
        <v>61</v>
      </c>
      <c r="M1679" s="3" t="s">
        <v>61</v>
      </c>
      <c r="N1679" s="1">
        <v>14.285714285714</v>
      </c>
      <c r="O1679" s="3" t="s">
        <v>61</v>
      </c>
      <c r="P1679" s="8">
        <v>21.428571428571001</v>
      </c>
    </row>
    <row r="1680" spans="3:16" x14ac:dyDescent="0.2">
      <c r="C1680" s="70"/>
      <c r="D1680" s="67"/>
      <c r="E1680" s="4" t="s">
        <v>37</v>
      </c>
      <c r="F1680" s="52" t="s">
        <v>625</v>
      </c>
      <c r="G1680" s="7">
        <v>11</v>
      </c>
      <c r="H1680" s="9">
        <v>9.0909090909089993</v>
      </c>
      <c r="I1680" s="1">
        <v>54.545454545455001</v>
      </c>
      <c r="J1680" s="3" t="s">
        <v>61</v>
      </c>
      <c r="K1680" s="3" t="s">
        <v>61</v>
      </c>
      <c r="L1680" s="1">
        <v>9.0909090909089993</v>
      </c>
      <c r="M1680" s="3" t="s">
        <v>61</v>
      </c>
      <c r="N1680" s="3" t="s">
        <v>61</v>
      </c>
      <c r="O1680" s="3" t="s">
        <v>61</v>
      </c>
      <c r="P1680" s="8">
        <v>27.272727272727</v>
      </c>
    </row>
    <row r="1681" spans="3:16" x14ac:dyDescent="0.2">
      <c r="C1681" s="70"/>
      <c r="D1681" s="66" t="s">
        <v>21</v>
      </c>
      <c r="E1681" s="5" t="s">
        <v>39</v>
      </c>
      <c r="F1681" s="51" t="s">
        <v>624</v>
      </c>
      <c r="G1681" s="6">
        <v>283</v>
      </c>
      <c r="H1681" s="13">
        <v>14.487632508834</v>
      </c>
      <c r="I1681" s="2">
        <v>48.409893992933</v>
      </c>
      <c r="J1681" s="2">
        <v>1.0600706713779999</v>
      </c>
      <c r="K1681" s="14" t="s">
        <v>61</v>
      </c>
      <c r="L1681" s="2">
        <v>0.35335689045899998</v>
      </c>
      <c r="M1681" s="14" t="s">
        <v>61</v>
      </c>
      <c r="N1681" s="2">
        <v>0.35335689045899998</v>
      </c>
      <c r="O1681" s="2">
        <v>1.766784452297</v>
      </c>
      <c r="P1681" s="11">
        <v>33.568904593639999</v>
      </c>
    </row>
    <row r="1682" spans="3:16" x14ac:dyDescent="0.2">
      <c r="C1682" s="70"/>
      <c r="D1682" s="67"/>
      <c r="E1682" s="4" t="s">
        <v>40</v>
      </c>
      <c r="F1682" s="52" t="s">
        <v>624</v>
      </c>
      <c r="G1682" s="7">
        <v>435</v>
      </c>
      <c r="H1682" s="9">
        <v>15.402298850575001</v>
      </c>
      <c r="I1682" s="1">
        <v>48.965517241378997</v>
      </c>
      <c r="J1682" s="1">
        <v>0.68965517241399998</v>
      </c>
      <c r="K1682" s="1">
        <v>0.45977011494300002</v>
      </c>
      <c r="L1682" s="1">
        <v>0.22988505747099999</v>
      </c>
      <c r="M1682" s="3" t="s">
        <v>61</v>
      </c>
      <c r="N1682" s="1">
        <v>0.68965517241399998</v>
      </c>
      <c r="O1682" s="1">
        <v>2.2988505747130001</v>
      </c>
      <c r="P1682" s="8">
        <v>31.264367816092001</v>
      </c>
    </row>
    <row r="1683" spans="3:16" x14ac:dyDescent="0.2">
      <c r="C1683" s="70"/>
      <c r="D1683" s="67"/>
      <c r="E1683" s="4" t="s">
        <v>41</v>
      </c>
      <c r="F1683" s="52" t="s">
        <v>624</v>
      </c>
      <c r="G1683" s="7">
        <v>0</v>
      </c>
      <c r="H1683" s="17" t="s">
        <v>61</v>
      </c>
      <c r="I1683" s="3" t="s">
        <v>61</v>
      </c>
      <c r="J1683" s="3" t="s">
        <v>61</v>
      </c>
      <c r="K1683" s="3" t="s">
        <v>61</v>
      </c>
      <c r="L1683" s="3" t="s">
        <v>61</v>
      </c>
      <c r="M1683" s="3" t="s">
        <v>61</v>
      </c>
      <c r="N1683" s="3" t="s">
        <v>61</v>
      </c>
      <c r="O1683" s="3" t="s">
        <v>61</v>
      </c>
      <c r="P1683" s="18" t="s">
        <v>61</v>
      </c>
    </row>
    <row r="1684" spans="3:16" x14ac:dyDescent="0.2">
      <c r="C1684" s="70"/>
      <c r="D1684" s="67"/>
      <c r="E1684" s="4" t="s">
        <v>42</v>
      </c>
      <c r="F1684" s="52" t="s">
        <v>625</v>
      </c>
      <c r="G1684" s="7">
        <v>14</v>
      </c>
      <c r="H1684" s="9">
        <v>21.428571428571001</v>
      </c>
      <c r="I1684" s="1">
        <v>42.857142857143003</v>
      </c>
      <c r="J1684" s="3" t="s">
        <v>61</v>
      </c>
      <c r="K1684" s="3" t="s">
        <v>61</v>
      </c>
      <c r="L1684" s="1">
        <v>7.1428571428570002</v>
      </c>
      <c r="M1684" s="3" t="s">
        <v>61</v>
      </c>
      <c r="N1684" s="3" t="s">
        <v>61</v>
      </c>
      <c r="O1684" s="3" t="s">
        <v>61</v>
      </c>
      <c r="P1684" s="8">
        <v>28.571428571428999</v>
      </c>
    </row>
    <row r="1685" spans="3:16" x14ac:dyDescent="0.2">
      <c r="C1685" s="70"/>
      <c r="D1685" s="67"/>
      <c r="E1685" s="4" t="s">
        <v>43</v>
      </c>
      <c r="F1685" s="52" t="s">
        <v>625</v>
      </c>
      <c r="G1685" s="7">
        <v>5</v>
      </c>
      <c r="H1685" s="9">
        <v>40</v>
      </c>
      <c r="I1685" s="1">
        <v>40</v>
      </c>
      <c r="J1685" s="3" t="s">
        <v>61</v>
      </c>
      <c r="K1685" s="3" t="s">
        <v>61</v>
      </c>
      <c r="L1685" s="3" t="s">
        <v>61</v>
      </c>
      <c r="M1685" s="3" t="s">
        <v>61</v>
      </c>
      <c r="N1685" s="3" t="s">
        <v>61</v>
      </c>
      <c r="O1685" s="3" t="s">
        <v>61</v>
      </c>
      <c r="P1685" s="8">
        <v>20</v>
      </c>
    </row>
    <row r="1686" spans="3:16" x14ac:dyDescent="0.2">
      <c r="C1686" s="70"/>
      <c r="D1686" s="67"/>
      <c r="E1686" s="4" t="s">
        <v>44</v>
      </c>
      <c r="F1686" s="52" t="s">
        <v>625</v>
      </c>
      <c r="G1686" s="7">
        <v>17</v>
      </c>
      <c r="H1686" s="9">
        <v>23.529411764706001</v>
      </c>
      <c r="I1686" s="1">
        <v>29.411764705882</v>
      </c>
      <c r="J1686" s="3" t="s">
        <v>61</v>
      </c>
      <c r="K1686" s="3" t="s">
        <v>61</v>
      </c>
      <c r="L1686" s="3" t="s">
        <v>61</v>
      </c>
      <c r="M1686" s="3" t="s">
        <v>61</v>
      </c>
      <c r="N1686" s="3" t="s">
        <v>61</v>
      </c>
      <c r="O1686" s="1">
        <v>11.764705882353001</v>
      </c>
      <c r="P1686" s="8">
        <v>35.294117647058997</v>
      </c>
    </row>
    <row r="1687" spans="3:16" x14ac:dyDescent="0.2">
      <c r="C1687" s="70"/>
      <c r="D1687" s="67"/>
      <c r="E1687" s="4" t="s">
        <v>37</v>
      </c>
      <c r="F1687" s="52" t="s">
        <v>625</v>
      </c>
      <c r="G1687" s="7">
        <v>11</v>
      </c>
      <c r="H1687" s="9">
        <v>9.0909090909089993</v>
      </c>
      <c r="I1687" s="1">
        <v>54.545454545455001</v>
      </c>
      <c r="J1687" s="3" t="s">
        <v>61</v>
      </c>
      <c r="K1687" s="3" t="s">
        <v>61</v>
      </c>
      <c r="L1687" s="3" t="s">
        <v>61</v>
      </c>
      <c r="M1687" s="3" t="s">
        <v>61</v>
      </c>
      <c r="N1687" s="3" t="s">
        <v>61</v>
      </c>
      <c r="O1687" s="3" t="s">
        <v>61</v>
      </c>
      <c r="P1687" s="8">
        <v>36.363636363635997</v>
      </c>
    </row>
    <row r="1688" spans="3:16" x14ac:dyDescent="0.2">
      <c r="C1688" s="66" t="s">
        <v>45</v>
      </c>
      <c r="D1688" s="64" t="s">
        <v>19</v>
      </c>
      <c r="E1688" s="5" t="s">
        <v>46</v>
      </c>
      <c r="F1688" s="51" t="s">
        <v>624</v>
      </c>
      <c r="G1688" s="6">
        <v>770</v>
      </c>
      <c r="H1688" s="13">
        <v>17.922077922078</v>
      </c>
      <c r="I1688" s="2">
        <v>45.064935064935</v>
      </c>
      <c r="J1688" s="2">
        <v>2.337662337662</v>
      </c>
      <c r="K1688" s="2">
        <v>0.38961038961</v>
      </c>
      <c r="L1688" s="2">
        <v>0.51948051948100005</v>
      </c>
      <c r="M1688" s="14" t="s">
        <v>61</v>
      </c>
      <c r="N1688" s="2">
        <v>0.90909090909099999</v>
      </c>
      <c r="O1688" s="2">
        <v>1.168831168831</v>
      </c>
      <c r="P1688" s="11">
        <v>31.688311688312002</v>
      </c>
    </row>
    <row r="1689" spans="3:16" ht="26" x14ac:dyDescent="0.2">
      <c r="C1689" s="70"/>
      <c r="D1689" s="65"/>
      <c r="E1689" s="4" t="s">
        <v>47</v>
      </c>
      <c r="F1689" s="52" t="s">
        <v>624</v>
      </c>
      <c r="G1689" s="7">
        <v>335</v>
      </c>
      <c r="H1689" s="9">
        <v>16.119402985074998</v>
      </c>
      <c r="I1689" s="1">
        <v>42.388059701492999</v>
      </c>
      <c r="J1689" s="1">
        <v>3.8805970149250002</v>
      </c>
      <c r="K1689" s="3" t="s">
        <v>61</v>
      </c>
      <c r="L1689" s="1">
        <v>0.29850746268700001</v>
      </c>
      <c r="M1689" s="3" t="s">
        <v>61</v>
      </c>
      <c r="N1689" s="3" t="s">
        <v>61</v>
      </c>
      <c r="O1689" s="1">
        <v>2.0895522388060002</v>
      </c>
      <c r="P1689" s="8">
        <v>35.223880597014997</v>
      </c>
    </row>
    <row r="1690" spans="3:16" x14ac:dyDescent="0.2">
      <c r="C1690" s="70"/>
      <c r="D1690" s="65"/>
      <c r="E1690" s="4" t="s">
        <v>48</v>
      </c>
      <c r="F1690" s="52" t="s">
        <v>625</v>
      </c>
      <c r="G1690" s="7">
        <v>34</v>
      </c>
      <c r="H1690" s="9">
        <v>14.705882352941</v>
      </c>
      <c r="I1690" s="1">
        <v>55.882352941176002</v>
      </c>
      <c r="J1690" s="3" t="s">
        <v>61</v>
      </c>
      <c r="K1690" s="3" t="s">
        <v>61</v>
      </c>
      <c r="L1690" s="3" t="s">
        <v>61</v>
      </c>
      <c r="M1690" s="3" t="s">
        <v>61</v>
      </c>
      <c r="N1690" s="3" t="s">
        <v>61</v>
      </c>
      <c r="O1690" s="3" t="s">
        <v>61</v>
      </c>
      <c r="P1690" s="8">
        <v>29.411764705882</v>
      </c>
    </row>
    <row r="1691" spans="3:16" ht="39" x14ac:dyDescent="0.2">
      <c r="C1691" s="70"/>
      <c r="D1691" s="65"/>
      <c r="E1691" s="4" t="s">
        <v>49</v>
      </c>
      <c r="F1691" s="52" t="s">
        <v>624</v>
      </c>
      <c r="G1691" s="7">
        <v>318</v>
      </c>
      <c r="H1691" s="9">
        <v>13.836477987421</v>
      </c>
      <c r="I1691" s="1">
        <v>45.59748427673</v>
      </c>
      <c r="J1691" s="1">
        <v>0.62893081761000003</v>
      </c>
      <c r="K1691" s="1">
        <v>0.31446540880500001</v>
      </c>
      <c r="L1691" s="3" t="s">
        <v>61</v>
      </c>
      <c r="M1691" s="3" t="s">
        <v>61</v>
      </c>
      <c r="N1691" s="1">
        <v>0.94339622641499998</v>
      </c>
      <c r="O1691" s="1">
        <v>2.2012578616349998</v>
      </c>
      <c r="P1691" s="8">
        <v>36.477987421384</v>
      </c>
    </row>
    <row r="1692" spans="3:16" x14ac:dyDescent="0.2">
      <c r="C1692" s="70"/>
      <c r="D1692" s="65"/>
      <c r="E1692" s="4" t="s">
        <v>50</v>
      </c>
      <c r="F1692" s="52" t="s">
        <v>625</v>
      </c>
      <c r="G1692" s="7">
        <v>18</v>
      </c>
      <c r="H1692" s="17" t="s">
        <v>61</v>
      </c>
      <c r="I1692" s="1">
        <v>61.111111111111001</v>
      </c>
      <c r="J1692" s="3" t="s">
        <v>61</v>
      </c>
      <c r="K1692" s="3" t="s">
        <v>61</v>
      </c>
      <c r="L1692" s="3" t="s">
        <v>61</v>
      </c>
      <c r="M1692" s="3" t="s">
        <v>61</v>
      </c>
      <c r="N1692" s="1">
        <v>5.5555555555560003</v>
      </c>
      <c r="O1692" s="3" t="s">
        <v>61</v>
      </c>
      <c r="P1692" s="8">
        <v>33.333333333333002</v>
      </c>
    </row>
    <row r="1693" spans="3:16" x14ac:dyDescent="0.2">
      <c r="C1693" s="70"/>
      <c r="D1693" s="65"/>
      <c r="E1693" s="4" t="s">
        <v>44</v>
      </c>
      <c r="F1693" s="52" t="s">
        <v>625</v>
      </c>
      <c r="G1693" s="7">
        <v>25</v>
      </c>
      <c r="H1693" s="9">
        <v>4</v>
      </c>
      <c r="I1693" s="1">
        <v>72</v>
      </c>
      <c r="J1693" s="3" t="s">
        <v>61</v>
      </c>
      <c r="K1693" s="3" t="s">
        <v>61</v>
      </c>
      <c r="L1693" s="3" t="s">
        <v>61</v>
      </c>
      <c r="M1693" s="3" t="s">
        <v>61</v>
      </c>
      <c r="N1693" s="3" t="s">
        <v>61</v>
      </c>
      <c r="O1693" s="1">
        <v>16</v>
      </c>
      <c r="P1693" s="8">
        <v>8</v>
      </c>
    </row>
    <row r="1694" spans="3:16" x14ac:dyDescent="0.2">
      <c r="C1694" s="70"/>
      <c r="D1694" s="65"/>
      <c r="E1694" s="4" t="s">
        <v>37</v>
      </c>
      <c r="F1694" s="52" t="s">
        <v>625</v>
      </c>
      <c r="G1694" s="7">
        <v>28</v>
      </c>
      <c r="H1694" s="17" t="s">
        <v>61</v>
      </c>
      <c r="I1694" s="1">
        <v>57.142857142856997</v>
      </c>
      <c r="J1694" s="3" t="s">
        <v>61</v>
      </c>
      <c r="K1694" s="3" t="s">
        <v>61</v>
      </c>
      <c r="L1694" s="3" t="s">
        <v>61</v>
      </c>
      <c r="M1694" s="3" t="s">
        <v>61</v>
      </c>
      <c r="N1694" s="3" t="s">
        <v>61</v>
      </c>
      <c r="O1694" s="3" t="s">
        <v>61</v>
      </c>
      <c r="P1694" s="8">
        <v>42.857142857143003</v>
      </c>
    </row>
    <row r="1695" spans="3:16" x14ac:dyDescent="0.2">
      <c r="C1695" s="70"/>
      <c r="D1695" s="65"/>
      <c r="E1695" s="4" t="s">
        <v>51</v>
      </c>
      <c r="F1695" s="52" t="s">
        <v>624</v>
      </c>
      <c r="G1695" s="7">
        <v>1105</v>
      </c>
      <c r="H1695" s="9">
        <v>17.375565610860001</v>
      </c>
      <c r="I1695" s="1">
        <v>44.253393665158001</v>
      </c>
      <c r="J1695" s="1">
        <v>2.805429864253</v>
      </c>
      <c r="K1695" s="1">
        <v>0.27149321266999998</v>
      </c>
      <c r="L1695" s="1">
        <v>0.452488687783</v>
      </c>
      <c r="M1695" s="3" t="s">
        <v>61</v>
      </c>
      <c r="N1695" s="1">
        <v>0.63348416289599996</v>
      </c>
      <c r="O1695" s="1">
        <v>1.447963800905</v>
      </c>
      <c r="P1695" s="8">
        <v>32.760180995474997</v>
      </c>
    </row>
    <row r="1696" spans="3:16" x14ac:dyDescent="0.2">
      <c r="C1696" s="70"/>
      <c r="D1696" s="65"/>
      <c r="E1696" s="4" t="s">
        <v>52</v>
      </c>
      <c r="F1696" s="52" t="s">
        <v>624</v>
      </c>
      <c r="G1696" s="7">
        <v>352</v>
      </c>
      <c r="H1696" s="9">
        <v>13.920454545455</v>
      </c>
      <c r="I1696" s="1">
        <v>46.590909090909001</v>
      </c>
      <c r="J1696" s="1">
        <v>0.56818181818199998</v>
      </c>
      <c r="K1696" s="1">
        <v>0.28409090909099999</v>
      </c>
      <c r="L1696" s="3" t="s">
        <v>61</v>
      </c>
      <c r="M1696" s="3" t="s">
        <v>61</v>
      </c>
      <c r="N1696" s="1">
        <v>0.85227272727299996</v>
      </c>
      <c r="O1696" s="1">
        <v>1.988636363636</v>
      </c>
      <c r="P1696" s="8">
        <v>35.795454545455001</v>
      </c>
    </row>
    <row r="1697" spans="2:22" x14ac:dyDescent="0.2">
      <c r="C1697" s="66" t="s">
        <v>53</v>
      </c>
      <c r="D1697" s="64" t="s">
        <v>19</v>
      </c>
      <c r="E1697" s="5" t="s">
        <v>54</v>
      </c>
      <c r="F1697" s="51" t="s">
        <v>624</v>
      </c>
      <c r="G1697" s="6">
        <v>513</v>
      </c>
      <c r="H1697" s="13">
        <v>20.077972709552</v>
      </c>
      <c r="I1697" s="2">
        <v>38.596491228070001</v>
      </c>
      <c r="J1697" s="2">
        <v>3.118908382066</v>
      </c>
      <c r="K1697" s="2">
        <v>0.38986354775799997</v>
      </c>
      <c r="L1697" s="2">
        <v>0.38986354775799997</v>
      </c>
      <c r="M1697" s="14" t="s">
        <v>61</v>
      </c>
      <c r="N1697" s="2">
        <v>0.77972709551700004</v>
      </c>
      <c r="O1697" s="2">
        <v>2.3391812865500001</v>
      </c>
      <c r="P1697" s="11">
        <v>34.307992202728997</v>
      </c>
    </row>
    <row r="1698" spans="2:22" x14ac:dyDescent="0.2">
      <c r="C1698" s="70"/>
      <c r="D1698" s="65"/>
      <c r="E1698" s="4" t="s">
        <v>55</v>
      </c>
      <c r="F1698" s="52" t="s">
        <v>624</v>
      </c>
      <c r="G1698" s="7">
        <v>639</v>
      </c>
      <c r="H1698" s="9">
        <v>15.179968701095</v>
      </c>
      <c r="I1698" s="1">
        <v>44.913928012520003</v>
      </c>
      <c r="J1698" s="1">
        <v>0.93896713615000005</v>
      </c>
      <c r="K1698" s="1">
        <v>0.15649452269200001</v>
      </c>
      <c r="L1698" s="1">
        <v>0.46948356807500002</v>
      </c>
      <c r="M1698" s="3" t="s">
        <v>61</v>
      </c>
      <c r="N1698" s="1">
        <v>0.46948356807500002</v>
      </c>
      <c r="O1698" s="1">
        <v>1.0954616588420001</v>
      </c>
      <c r="P1698" s="8">
        <v>36.776212832551003</v>
      </c>
    </row>
    <row r="1699" spans="2:22" x14ac:dyDescent="0.2">
      <c r="C1699" s="70"/>
      <c r="D1699" s="65"/>
      <c r="E1699" s="4" t="s">
        <v>56</v>
      </c>
      <c r="F1699" s="52" t="s">
        <v>624</v>
      </c>
      <c r="G1699" s="7">
        <v>376</v>
      </c>
      <c r="H1699" s="9">
        <v>11.170212765957</v>
      </c>
      <c r="I1699" s="1">
        <v>56.648936170212998</v>
      </c>
      <c r="J1699" s="1">
        <v>2.925531914894</v>
      </c>
      <c r="K1699" s="1">
        <v>0.26595744680900002</v>
      </c>
      <c r="L1699" s="3" t="s">
        <v>61</v>
      </c>
      <c r="M1699" s="3" t="s">
        <v>61</v>
      </c>
      <c r="N1699" s="1">
        <v>1.0638297872339999</v>
      </c>
      <c r="O1699" s="1">
        <v>2.1276595744679998</v>
      </c>
      <c r="P1699" s="8">
        <v>25.797872340426</v>
      </c>
    </row>
    <row r="1700" spans="2:22" x14ac:dyDescent="0.2">
      <c r="C1700" s="66" t="s">
        <v>57</v>
      </c>
      <c r="D1700" s="64" t="s">
        <v>19</v>
      </c>
      <c r="E1700" s="5" t="s">
        <v>58</v>
      </c>
      <c r="F1700" s="51" t="s">
        <v>624</v>
      </c>
      <c r="G1700" s="6">
        <v>537</v>
      </c>
      <c r="H1700" s="13">
        <v>17.877094972066999</v>
      </c>
      <c r="I1700" s="2">
        <v>40.037243947858002</v>
      </c>
      <c r="J1700" s="2">
        <v>2.9795158286780001</v>
      </c>
      <c r="K1700" s="2">
        <v>0.186219739292</v>
      </c>
      <c r="L1700" s="2">
        <v>0.186219739292</v>
      </c>
      <c r="M1700" s="14" t="s">
        <v>61</v>
      </c>
      <c r="N1700" s="2">
        <v>0.93109869646200005</v>
      </c>
      <c r="O1700" s="2">
        <v>2.6070763500930001</v>
      </c>
      <c r="P1700" s="11">
        <v>35.195530726256997</v>
      </c>
    </row>
    <row r="1701" spans="2:22" x14ac:dyDescent="0.2">
      <c r="C1701" s="67"/>
      <c r="D1701" s="65"/>
      <c r="E1701" s="4" t="s">
        <v>59</v>
      </c>
      <c r="F1701" s="52" t="s">
        <v>624</v>
      </c>
      <c r="G1701" s="7">
        <v>682</v>
      </c>
      <c r="H1701" s="9">
        <v>15.395894428151999</v>
      </c>
      <c r="I1701" s="1">
        <v>47.947214076245999</v>
      </c>
      <c r="J1701" s="1">
        <v>2.052785923754</v>
      </c>
      <c r="K1701" s="1">
        <v>0.29325513196500003</v>
      </c>
      <c r="L1701" s="1">
        <v>0.58651026393000005</v>
      </c>
      <c r="M1701" s="3" t="s">
        <v>61</v>
      </c>
      <c r="N1701" s="1">
        <v>0.58651026393000005</v>
      </c>
      <c r="O1701" s="1">
        <v>1.173020527859</v>
      </c>
      <c r="P1701" s="8">
        <v>31.964809384163999</v>
      </c>
    </row>
    <row r="1702" spans="2:22" x14ac:dyDescent="0.2">
      <c r="C1702" s="71"/>
      <c r="D1702" s="68"/>
      <c r="E1702" s="19" t="s">
        <v>60</v>
      </c>
      <c r="F1702" s="53" t="s">
        <v>624</v>
      </c>
      <c r="G1702" s="21">
        <v>309</v>
      </c>
      <c r="H1702" s="36">
        <v>13.268608414239001</v>
      </c>
      <c r="I1702" s="16">
        <v>50.485436893204003</v>
      </c>
      <c r="J1702" s="16">
        <v>0.97087378640800004</v>
      </c>
      <c r="K1702" s="16">
        <v>0.32362459546900002</v>
      </c>
      <c r="L1702" s="38" t="s">
        <v>61</v>
      </c>
      <c r="M1702" s="38" t="s">
        <v>61</v>
      </c>
      <c r="N1702" s="16">
        <v>0.64724919093900002</v>
      </c>
      <c r="O1702" s="16">
        <v>1.618122977346</v>
      </c>
      <c r="P1702" s="34">
        <v>32.686084142395003</v>
      </c>
    </row>
    <row r="1703" spans="2:22" x14ac:dyDescent="0.2">
      <c r="C1703" s="44" t="s">
        <v>626</v>
      </c>
    </row>
    <row r="1704" spans="2:22" x14ac:dyDescent="0.2">
      <c r="B1704" s="22" t="str">
        <f xml:space="preserve"> HYPERLINK("#'目次'!B27", "[21]")</f>
        <v>[21]</v>
      </c>
      <c r="C1704" s="58" t="s">
        <v>234</v>
      </c>
      <c r="D1704" s="59"/>
      <c r="E1704" s="59"/>
      <c r="F1704" s="59"/>
      <c r="G1704" s="59"/>
      <c r="H1704" s="59"/>
      <c r="I1704" s="59"/>
      <c r="J1704" s="59"/>
      <c r="K1704" s="59"/>
      <c r="L1704" s="59"/>
      <c r="M1704" s="59"/>
      <c r="N1704" s="59"/>
      <c r="O1704" s="59"/>
      <c r="P1704" s="59"/>
      <c r="Q1704" s="59"/>
      <c r="R1704" s="59"/>
      <c r="S1704" s="59"/>
      <c r="T1704" s="59"/>
      <c r="U1704" s="59"/>
      <c r="V1704" s="59"/>
    </row>
    <row r="1707" spans="2:22" x14ac:dyDescent="0.2">
      <c r="C1707" s="58" t="s">
        <v>13</v>
      </c>
      <c r="D1707" s="59"/>
      <c r="E1707" s="59"/>
      <c r="F1707" s="59"/>
      <c r="G1707" s="59"/>
      <c r="H1707" s="59"/>
      <c r="I1707" s="59"/>
      <c r="J1707" s="59"/>
      <c r="K1707" s="59"/>
      <c r="L1707" s="59"/>
      <c r="M1707" s="59"/>
      <c r="N1707" s="59"/>
      <c r="O1707" s="59"/>
      <c r="P1707" s="59"/>
      <c r="Q1707" s="59"/>
      <c r="R1707" s="59"/>
      <c r="S1707" s="59"/>
      <c r="T1707" s="59"/>
      <c r="U1707" s="59"/>
      <c r="V1707" s="59"/>
    </row>
    <row r="1708" spans="2:22" ht="91" x14ac:dyDescent="0.2">
      <c r="C1708" s="60"/>
      <c r="D1708" s="61"/>
      <c r="E1708" s="61"/>
      <c r="F1708" s="61"/>
      <c r="G1708" s="20" t="s">
        <v>14</v>
      </c>
      <c r="H1708" s="25" t="s">
        <v>235</v>
      </c>
      <c r="I1708" s="10" t="s">
        <v>236</v>
      </c>
      <c r="J1708" s="10" t="s">
        <v>237</v>
      </c>
      <c r="K1708" s="10" t="s">
        <v>238</v>
      </c>
      <c r="L1708" s="10" t="s">
        <v>239</v>
      </c>
      <c r="M1708" s="10" t="s">
        <v>240</v>
      </c>
      <c r="N1708" s="10" t="s">
        <v>241</v>
      </c>
      <c r="O1708" s="10" t="s">
        <v>242</v>
      </c>
      <c r="P1708" s="10" t="s">
        <v>243</v>
      </c>
      <c r="Q1708" s="10" t="s">
        <v>37</v>
      </c>
      <c r="R1708" s="10" t="s">
        <v>244</v>
      </c>
      <c r="S1708" s="26" t="s">
        <v>76</v>
      </c>
    </row>
    <row r="1709" spans="2:22" x14ac:dyDescent="0.2">
      <c r="C1709" s="62"/>
      <c r="D1709" s="63"/>
      <c r="E1709" s="63"/>
      <c r="F1709" s="63"/>
      <c r="G1709" s="23"/>
      <c r="H1709" s="39" t="s">
        <v>245</v>
      </c>
      <c r="I1709" s="32" t="s">
        <v>246</v>
      </c>
      <c r="J1709" s="32" t="s">
        <v>247</v>
      </c>
      <c r="K1709" s="32" t="s">
        <v>248</v>
      </c>
      <c r="L1709" s="32" t="s">
        <v>249</v>
      </c>
      <c r="M1709" s="32" t="s">
        <v>250</v>
      </c>
      <c r="N1709" s="32" t="s">
        <v>251</v>
      </c>
      <c r="O1709" s="32" t="s">
        <v>252</v>
      </c>
      <c r="P1709" s="32" t="s">
        <v>253</v>
      </c>
      <c r="Q1709" s="12"/>
      <c r="R1709" s="12"/>
      <c r="S1709" s="28"/>
    </row>
    <row r="1710" spans="2:22" x14ac:dyDescent="0.2">
      <c r="C1710" s="24"/>
      <c r="D1710" s="30"/>
      <c r="E1710" s="29" t="s">
        <v>14</v>
      </c>
      <c r="F1710" s="50" t="s">
        <v>624</v>
      </c>
      <c r="G1710" s="27">
        <v>1528</v>
      </c>
      <c r="H1710" s="15">
        <v>1.1125654450260001</v>
      </c>
      <c r="I1710" s="15">
        <v>3.2722513089010001</v>
      </c>
      <c r="J1710" s="15">
        <v>21.269633507853001</v>
      </c>
      <c r="K1710" s="15">
        <v>17.146596858639001</v>
      </c>
      <c r="L1710" s="15">
        <v>15.903141361256999</v>
      </c>
      <c r="M1710" s="15">
        <v>11.452879581152001</v>
      </c>
      <c r="N1710" s="15">
        <v>9.3586387434549998</v>
      </c>
      <c r="O1710" s="15">
        <v>16.557591623036998</v>
      </c>
      <c r="P1710" s="15">
        <v>0.45811518324599998</v>
      </c>
      <c r="Q1710" s="15">
        <v>3.4685863874349998</v>
      </c>
      <c r="R1710" s="15">
        <v>36.901694915253998</v>
      </c>
      <c r="S1710" s="33">
        <v>20.929725826605001</v>
      </c>
    </row>
    <row r="1711" spans="2:22" x14ac:dyDescent="0.2">
      <c r="C1711" s="69" t="s">
        <v>18</v>
      </c>
      <c r="D1711" s="64" t="s">
        <v>19</v>
      </c>
      <c r="E1711" s="5" t="s">
        <v>20</v>
      </c>
      <c r="F1711" s="51" t="s">
        <v>624</v>
      </c>
      <c r="G1711" s="6">
        <v>763</v>
      </c>
      <c r="H1711" s="13">
        <v>1.310615989515</v>
      </c>
      <c r="I1711" s="2">
        <v>1.9659239842730001</v>
      </c>
      <c r="J1711" s="2">
        <v>14.678899082569</v>
      </c>
      <c r="K1711" s="2">
        <v>19.134993446919999</v>
      </c>
      <c r="L1711" s="2">
        <v>16.513761467889999</v>
      </c>
      <c r="M1711" s="2">
        <v>11.402359108781001</v>
      </c>
      <c r="N1711" s="2">
        <v>11.009174311927</v>
      </c>
      <c r="O1711" s="2">
        <v>21.363040629096002</v>
      </c>
      <c r="P1711" s="2">
        <v>0.39318479685500002</v>
      </c>
      <c r="Q1711" s="2">
        <v>2.2280471821760002</v>
      </c>
      <c r="R1711" s="2">
        <v>40.522788203753002</v>
      </c>
      <c r="S1711" s="11">
        <v>21.165570136317001</v>
      </c>
    </row>
    <row r="1712" spans="2:22" x14ac:dyDescent="0.2">
      <c r="C1712" s="70"/>
      <c r="D1712" s="65"/>
      <c r="E1712" s="4" t="s">
        <v>21</v>
      </c>
      <c r="F1712" s="52" t="s">
        <v>624</v>
      </c>
      <c r="G1712" s="7">
        <v>765</v>
      </c>
      <c r="H1712" s="9">
        <v>0.91503267973900004</v>
      </c>
      <c r="I1712" s="1">
        <v>4.5751633986930003</v>
      </c>
      <c r="J1712" s="1">
        <v>27.843137254902</v>
      </c>
      <c r="K1712" s="1">
        <v>15.16339869281</v>
      </c>
      <c r="L1712" s="1">
        <v>15.294117647059</v>
      </c>
      <c r="M1712" s="1">
        <v>11.503267973856</v>
      </c>
      <c r="N1712" s="1">
        <v>7.7124183006539999</v>
      </c>
      <c r="O1712" s="1">
        <v>11.764705882353001</v>
      </c>
      <c r="P1712" s="1">
        <v>0.52287581699300001</v>
      </c>
      <c r="Q1712" s="1">
        <v>4.7058823529409999</v>
      </c>
      <c r="R1712" s="1">
        <v>33.196159122085</v>
      </c>
      <c r="S1712" s="8">
        <v>20.032698176141999</v>
      </c>
    </row>
    <row r="1713" spans="3:19" x14ac:dyDescent="0.2">
      <c r="C1713" s="66" t="s">
        <v>22</v>
      </c>
      <c r="D1713" s="66" t="s">
        <v>23</v>
      </c>
      <c r="E1713" s="5" t="s">
        <v>24</v>
      </c>
      <c r="F1713" s="51" t="s">
        <v>624</v>
      </c>
      <c r="G1713" s="6">
        <v>302</v>
      </c>
      <c r="H1713" s="13">
        <v>0.99337748344400001</v>
      </c>
      <c r="I1713" s="2">
        <v>1.9867549668869999</v>
      </c>
      <c r="J1713" s="2">
        <v>7.2847682119210004</v>
      </c>
      <c r="K1713" s="2">
        <v>11.258278145695</v>
      </c>
      <c r="L1713" s="2">
        <v>13.907284768212</v>
      </c>
      <c r="M1713" s="2">
        <v>14.900662251656</v>
      </c>
      <c r="N1713" s="2">
        <v>8.9403973509930008</v>
      </c>
      <c r="O1713" s="2">
        <v>37.417218543045998</v>
      </c>
      <c r="P1713" s="2">
        <v>0.66225165562900001</v>
      </c>
      <c r="Q1713" s="2">
        <v>2.6490066225170001</v>
      </c>
      <c r="R1713" s="2">
        <v>48.996598639456003</v>
      </c>
      <c r="S1713" s="11">
        <v>21.77816301472</v>
      </c>
    </row>
    <row r="1714" spans="3:19" x14ac:dyDescent="0.2">
      <c r="C1714" s="70"/>
      <c r="D1714" s="67"/>
      <c r="E1714" s="4" t="s">
        <v>25</v>
      </c>
      <c r="F1714" s="52" t="s">
        <v>624</v>
      </c>
      <c r="G1714" s="7">
        <v>329</v>
      </c>
      <c r="H1714" s="9">
        <v>0.60790273556200003</v>
      </c>
      <c r="I1714" s="1">
        <v>3.6474164133740001</v>
      </c>
      <c r="J1714" s="1">
        <v>15.197568389058</v>
      </c>
      <c r="K1714" s="1">
        <v>17.325227963526</v>
      </c>
      <c r="L1714" s="1">
        <v>16.109422492400999</v>
      </c>
      <c r="M1714" s="1">
        <v>13.069908814590001</v>
      </c>
      <c r="N1714" s="1">
        <v>13.069908814590001</v>
      </c>
      <c r="O1714" s="1">
        <v>19.452887537993998</v>
      </c>
      <c r="P1714" s="3" t="s">
        <v>61</v>
      </c>
      <c r="Q1714" s="1">
        <v>1.5197568389060001</v>
      </c>
      <c r="R1714" s="1">
        <v>40.324074074073998</v>
      </c>
      <c r="S1714" s="8">
        <v>20.759829051223001</v>
      </c>
    </row>
    <row r="1715" spans="3:19" x14ac:dyDescent="0.2">
      <c r="C1715" s="70"/>
      <c r="D1715" s="67"/>
      <c r="E1715" s="4" t="s">
        <v>26</v>
      </c>
      <c r="F1715" s="52" t="s">
        <v>624</v>
      </c>
      <c r="G1715" s="7">
        <v>355</v>
      </c>
      <c r="H1715" s="9">
        <v>0.28169014084499999</v>
      </c>
      <c r="I1715" s="1">
        <v>4.2253521126760001</v>
      </c>
      <c r="J1715" s="1">
        <v>17.746478873238999</v>
      </c>
      <c r="K1715" s="1">
        <v>18.028169014085002</v>
      </c>
      <c r="L1715" s="1">
        <v>17.464788732393998</v>
      </c>
      <c r="M1715" s="1">
        <v>13.521126760563</v>
      </c>
      <c r="N1715" s="1">
        <v>10.140845070423</v>
      </c>
      <c r="O1715" s="1">
        <v>13.521126760563</v>
      </c>
      <c r="P1715" s="1">
        <v>0.28169014084499999</v>
      </c>
      <c r="Q1715" s="1">
        <v>4.7887323943659998</v>
      </c>
      <c r="R1715" s="1">
        <v>36.834319526626999</v>
      </c>
      <c r="S1715" s="8">
        <v>19.700104828343999</v>
      </c>
    </row>
    <row r="1716" spans="3:19" x14ac:dyDescent="0.2">
      <c r="C1716" s="70"/>
      <c r="D1716" s="67"/>
      <c r="E1716" s="4" t="s">
        <v>27</v>
      </c>
      <c r="F1716" s="52" t="s">
        <v>624</v>
      </c>
      <c r="G1716" s="7">
        <v>254</v>
      </c>
      <c r="H1716" s="9">
        <v>3.1496062992130001</v>
      </c>
      <c r="I1716" s="1">
        <v>3.1496062992130001</v>
      </c>
      <c r="J1716" s="1">
        <v>29.527559055118001</v>
      </c>
      <c r="K1716" s="1">
        <v>16.535433070865999</v>
      </c>
      <c r="L1716" s="1">
        <v>17.716535433071002</v>
      </c>
      <c r="M1716" s="1">
        <v>9.0551181102360001</v>
      </c>
      <c r="N1716" s="1">
        <v>10.236220472441</v>
      </c>
      <c r="O1716" s="1">
        <v>7.8740157480309998</v>
      </c>
      <c r="P1716" s="3" t="s">
        <v>61</v>
      </c>
      <c r="Q1716" s="1">
        <v>2.7559055118110001</v>
      </c>
      <c r="R1716" s="1">
        <v>31.356275303644001</v>
      </c>
      <c r="S1716" s="8">
        <v>18.724103826859999</v>
      </c>
    </row>
    <row r="1717" spans="3:19" x14ac:dyDescent="0.2">
      <c r="C1717" s="70"/>
      <c r="D1717" s="67"/>
      <c r="E1717" s="4" t="s">
        <v>28</v>
      </c>
      <c r="F1717" s="52" t="s">
        <v>624</v>
      </c>
      <c r="G1717" s="7">
        <v>288</v>
      </c>
      <c r="H1717" s="9">
        <v>1.041666666667</v>
      </c>
      <c r="I1717" s="1">
        <v>3.125</v>
      </c>
      <c r="J1717" s="1">
        <v>39.930555555555998</v>
      </c>
      <c r="K1717" s="1">
        <v>22.569444444443999</v>
      </c>
      <c r="L1717" s="1">
        <v>14.236111111111001</v>
      </c>
      <c r="M1717" s="1">
        <v>5.5555555555560003</v>
      </c>
      <c r="N1717" s="1">
        <v>3.8194444444440001</v>
      </c>
      <c r="O1717" s="1">
        <v>2.7777777777780002</v>
      </c>
      <c r="P1717" s="1">
        <v>1.3888888888890001</v>
      </c>
      <c r="Q1717" s="1">
        <v>5.5555555555560003</v>
      </c>
      <c r="R1717" s="1">
        <v>24.871323529411999</v>
      </c>
      <c r="S1717" s="8">
        <v>14.467229328419</v>
      </c>
    </row>
    <row r="1718" spans="3:19" x14ac:dyDescent="0.2">
      <c r="C1718" s="70"/>
      <c r="D1718" s="67"/>
      <c r="E1718" s="4" t="s">
        <v>29</v>
      </c>
      <c r="F1718" s="52" t="s">
        <v>624</v>
      </c>
      <c r="G1718" s="7">
        <v>1226</v>
      </c>
      <c r="H1718" s="9">
        <v>1.141924959217</v>
      </c>
      <c r="I1718" s="1">
        <v>3.5889070146819999</v>
      </c>
      <c r="J1718" s="1">
        <v>24.714518760196</v>
      </c>
      <c r="K1718" s="1">
        <v>18.597063621533</v>
      </c>
      <c r="L1718" s="1">
        <v>16.394779771614999</v>
      </c>
      <c r="M1718" s="1">
        <v>10.603588907015</v>
      </c>
      <c r="N1718" s="1">
        <v>9.4616639477979998</v>
      </c>
      <c r="O1718" s="1">
        <v>11.419249592170001</v>
      </c>
      <c r="P1718" s="1">
        <v>0.40783034257700002</v>
      </c>
      <c r="Q1718" s="1">
        <v>3.6704730831969998</v>
      </c>
      <c r="R1718" s="1">
        <v>33.890770533446002</v>
      </c>
      <c r="S1718" s="8">
        <v>19.593526460326999</v>
      </c>
    </row>
    <row r="1719" spans="3:19" x14ac:dyDescent="0.2">
      <c r="C1719" s="70"/>
      <c r="D1719" s="67"/>
      <c r="E1719" s="4" t="s">
        <v>30</v>
      </c>
      <c r="F1719" s="52" t="s">
        <v>624</v>
      </c>
      <c r="G1719" s="7">
        <v>542</v>
      </c>
      <c r="H1719" s="9">
        <v>2.029520295203</v>
      </c>
      <c r="I1719" s="1">
        <v>3.1365313653140001</v>
      </c>
      <c r="J1719" s="1">
        <v>35.055350553506003</v>
      </c>
      <c r="K1719" s="1">
        <v>19.741697416973999</v>
      </c>
      <c r="L1719" s="1">
        <v>15.867158671586999</v>
      </c>
      <c r="M1719" s="1">
        <v>7.1955719557200002</v>
      </c>
      <c r="N1719" s="1">
        <v>6.826568265683</v>
      </c>
      <c r="O1719" s="1">
        <v>5.1660516605169997</v>
      </c>
      <c r="P1719" s="1">
        <v>0.73800738007400002</v>
      </c>
      <c r="Q1719" s="1">
        <v>4.2435424354239997</v>
      </c>
      <c r="R1719" s="1">
        <v>27.957610789981</v>
      </c>
      <c r="S1719" s="8">
        <v>16.926485804614</v>
      </c>
    </row>
    <row r="1720" spans="3:19" x14ac:dyDescent="0.2">
      <c r="C1720" s="70"/>
      <c r="D1720" s="66" t="s">
        <v>20</v>
      </c>
      <c r="E1720" s="5" t="s">
        <v>24</v>
      </c>
      <c r="F1720" s="51" t="s">
        <v>624</v>
      </c>
      <c r="G1720" s="6">
        <v>153</v>
      </c>
      <c r="H1720" s="13">
        <v>1.9607843137250001</v>
      </c>
      <c r="I1720" s="2">
        <v>1.3071895424840001</v>
      </c>
      <c r="J1720" s="2">
        <v>5.2287581699350003</v>
      </c>
      <c r="K1720" s="2">
        <v>12.418300653595001</v>
      </c>
      <c r="L1720" s="2">
        <v>8.4967320261440005</v>
      </c>
      <c r="M1720" s="2">
        <v>9.8039215686270005</v>
      </c>
      <c r="N1720" s="2">
        <v>9.8039215686270005</v>
      </c>
      <c r="O1720" s="2">
        <v>48.366013071894997</v>
      </c>
      <c r="P1720" s="2">
        <v>0.65359477124200005</v>
      </c>
      <c r="Q1720" s="2">
        <v>1.9607843137250001</v>
      </c>
      <c r="R1720" s="2">
        <v>52.916666666666998</v>
      </c>
      <c r="S1720" s="11">
        <v>22.348326714435</v>
      </c>
    </row>
    <row r="1721" spans="3:19" x14ac:dyDescent="0.2">
      <c r="C1721" s="70"/>
      <c r="D1721" s="67"/>
      <c r="E1721" s="4" t="s">
        <v>25</v>
      </c>
      <c r="F1721" s="52" t="s">
        <v>624</v>
      </c>
      <c r="G1721" s="7">
        <v>174</v>
      </c>
      <c r="H1721" s="17" t="s">
        <v>61</v>
      </c>
      <c r="I1721" s="1">
        <v>1.7241379310339999</v>
      </c>
      <c r="J1721" s="1">
        <v>12.64367816092</v>
      </c>
      <c r="K1721" s="1">
        <v>19.540229885056998</v>
      </c>
      <c r="L1721" s="1">
        <v>15.517241379310001</v>
      </c>
      <c r="M1721" s="1">
        <v>12.64367816092</v>
      </c>
      <c r="N1721" s="1">
        <v>13.218390804598</v>
      </c>
      <c r="O1721" s="1">
        <v>22.988505747125998</v>
      </c>
      <c r="P1721" s="3" t="s">
        <v>61</v>
      </c>
      <c r="Q1721" s="1">
        <v>1.7241379310339999</v>
      </c>
      <c r="R1721" s="1">
        <v>42.704678362572999</v>
      </c>
      <c r="S1721" s="8">
        <v>20.575233006659001</v>
      </c>
    </row>
    <row r="1722" spans="3:19" x14ac:dyDescent="0.2">
      <c r="C1722" s="70"/>
      <c r="D1722" s="67"/>
      <c r="E1722" s="4" t="s">
        <v>26</v>
      </c>
      <c r="F1722" s="52" t="s">
        <v>624</v>
      </c>
      <c r="G1722" s="7">
        <v>180</v>
      </c>
      <c r="H1722" s="9">
        <v>0.555555555556</v>
      </c>
      <c r="I1722" s="1">
        <v>2.2222222222219998</v>
      </c>
      <c r="J1722" s="1">
        <v>10.555555555555999</v>
      </c>
      <c r="K1722" s="1">
        <v>17.777777777777999</v>
      </c>
      <c r="L1722" s="1">
        <v>23.888888888888999</v>
      </c>
      <c r="M1722" s="1">
        <v>13.888888888888999</v>
      </c>
      <c r="N1722" s="1">
        <v>11.666666666667</v>
      </c>
      <c r="O1722" s="1">
        <v>17.222222222222001</v>
      </c>
      <c r="P1722" s="3" t="s">
        <v>61</v>
      </c>
      <c r="Q1722" s="1">
        <v>2.2222222222219998</v>
      </c>
      <c r="R1722" s="1">
        <v>40.625</v>
      </c>
      <c r="S1722" s="8">
        <v>19.094688865157</v>
      </c>
    </row>
    <row r="1723" spans="3:19" x14ac:dyDescent="0.2">
      <c r="C1723" s="70"/>
      <c r="D1723" s="67"/>
      <c r="E1723" s="4" t="s">
        <v>27</v>
      </c>
      <c r="F1723" s="52" t="s">
        <v>624</v>
      </c>
      <c r="G1723" s="7">
        <v>121</v>
      </c>
      <c r="H1723" s="9">
        <v>2.4793388429749998</v>
      </c>
      <c r="I1723" s="1">
        <v>1.6528925619829999</v>
      </c>
      <c r="J1723" s="1">
        <v>20.661157024792999</v>
      </c>
      <c r="K1723" s="1">
        <v>17.355371900826</v>
      </c>
      <c r="L1723" s="1">
        <v>15.702479338843</v>
      </c>
      <c r="M1723" s="1">
        <v>12.396694214876</v>
      </c>
      <c r="N1723" s="1">
        <v>14.876033057851</v>
      </c>
      <c r="O1723" s="1">
        <v>11.570247933884</v>
      </c>
      <c r="P1723" s="3" t="s">
        <v>61</v>
      </c>
      <c r="Q1723" s="1">
        <v>3.305785123967</v>
      </c>
      <c r="R1723" s="1">
        <v>36.474358974358999</v>
      </c>
      <c r="S1723" s="8">
        <v>19.677228015838001</v>
      </c>
    </row>
    <row r="1724" spans="3:19" x14ac:dyDescent="0.2">
      <c r="C1724" s="70"/>
      <c r="D1724" s="67"/>
      <c r="E1724" s="4" t="s">
        <v>28</v>
      </c>
      <c r="F1724" s="52" t="s">
        <v>624</v>
      </c>
      <c r="G1724" s="7">
        <v>135</v>
      </c>
      <c r="H1724" s="9">
        <v>2.2222222222219998</v>
      </c>
      <c r="I1724" s="1">
        <v>2.9629629629630001</v>
      </c>
      <c r="J1724" s="1">
        <v>28.148148148148</v>
      </c>
      <c r="K1724" s="1">
        <v>29.629629629629999</v>
      </c>
      <c r="L1724" s="1">
        <v>17.777777777777999</v>
      </c>
      <c r="M1724" s="1">
        <v>7.4074074074069998</v>
      </c>
      <c r="N1724" s="1">
        <v>5.1851851851850004</v>
      </c>
      <c r="O1724" s="1">
        <v>2.9629629629630001</v>
      </c>
      <c r="P1724" s="1">
        <v>1.481481481481</v>
      </c>
      <c r="Q1724" s="1">
        <v>2.2222222222219998</v>
      </c>
      <c r="R1724" s="1">
        <v>27.064393939394002</v>
      </c>
      <c r="S1724" s="8">
        <v>14.867404443851999</v>
      </c>
    </row>
    <row r="1725" spans="3:19" x14ac:dyDescent="0.2">
      <c r="C1725" s="70"/>
      <c r="D1725" s="67"/>
      <c r="E1725" s="4" t="s">
        <v>29</v>
      </c>
      <c r="F1725" s="52" t="s">
        <v>624</v>
      </c>
      <c r="G1725" s="7">
        <v>610</v>
      </c>
      <c r="H1725" s="9">
        <v>1.1475409836070001</v>
      </c>
      <c r="I1725" s="1">
        <v>2.1311475409840002</v>
      </c>
      <c r="J1725" s="1">
        <v>17.049180327868999</v>
      </c>
      <c r="K1725" s="1">
        <v>20.819672131148</v>
      </c>
      <c r="L1725" s="1">
        <v>18.524590163934</v>
      </c>
      <c r="M1725" s="1">
        <v>11.803278688524999</v>
      </c>
      <c r="N1725" s="1">
        <v>11.311475409836</v>
      </c>
      <c r="O1725" s="1">
        <v>14.590163934426</v>
      </c>
      <c r="P1725" s="1">
        <v>0.32786885245899999</v>
      </c>
      <c r="Q1725" s="1">
        <v>2.2950819672130001</v>
      </c>
      <c r="R1725" s="1">
        <v>37.403523489933001</v>
      </c>
      <c r="S1725" s="8">
        <v>19.681847739003</v>
      </c>
    </row>
    <row r="1726" spans="3:19" x14ac:dyDescent="0.2">
      <c r="C1726" s="70"/>
      <c r="D1726" s="67"/>
      <c r="E1726" s="4" t="s">
        <v>30</v>
      </c>
      <c r="F1726" s="52" t="s">
        <v>624</v>
      </c>
      <c r="G1726" s="7">
        <v>256</v>
      </c>
      <c r="H1726" s="9">
        <v>2.34375</v>
      </c>
      <c r="I1726" s="1">
        <v>2.34375</v>
      </c>
      <c r="J1726" s="1">
        <v>24.609375</v>
      </c>
      <c r="K1726" s="1">
        <v>23.828125</v>
      </c>
      <c r="L1726" s="1">
        <v>16.796875</v>
      </c>
      <c r="M1726" s="1">
        <v>9.765625</v>
      </c>
      <c r="N1726" s="1">
        <v>9.765625</v>
      </c>
      <c r="O1726" s="1">
        <v>7.03125</v>
      </c>
      <c r="P1726" s="1">
        <v>0.78125</v>
      </c>
      <c r="Q1726" s="1">
        <v>2.734375</v>
      </c>
      <c r="R1726" s="1">
        <v>31.485943775100001</v>
      </c>
      <c r="S1726" s="8">
        <v>17.888848211540999</v>
      </c>
    </row>
    <row r="1727" spans="3:19" x14ac:dyDescent="0.2">
      <c r="C1727" s="70"/>
      <c r="D1727" s="66" t="s">
        <v>21</v>
      </c>
      <c r="E1727" s="5" t="s">
        <v>24</v>
      </c>
      <c r="F1727" s="51" t="s">
        <v>624</v>
      </c>
      <c r="G1727" s="6">
        <v>149</v>
      </c>
      <c r="H1727" s="35" t="s">
        <v>61</v>
      </c>
      <c r="I1727" s="2">
        <v>2.6845637583889999</v>
      </c>
      <c r="J1727" s="2">
        <v>9.3959731543620002</v>
      </c>
      <c r="K1727" s="2">
        <v>10.067114093960001</v>
      </c>
      <c r="L1727" s="2">
        <v>19.463087248322001</v>
      </c>
      <c r="M1727" s="2">
        <v>20.134228187919</v>
      </c>
      <c r="N1727" s="2">
        <v>8.0536912751679992</v>
      </c>
      <c r="O1727" s="2">
        <v>26.174496644295001</v>
      </c>
      <c r="P1727" s="2">
        <v>0.67114093959700005</v>
      </c>
      <c r="Q1727" s="2">
        <v>3.355704697987</v>
      </c>
      <c r="R1727" s="2">
        <v>44.913194444444002</v>
      </c>
      <c r="S1727" s="11">
        <v>20.456787977087998</v>
      </c>
    </row>
    <row r="1728" spans="3:19" x14ac:dyDescent="0.2">
      <c r="C1728" s="70"/>
      <c r="D1728" s="67"/>
      <c r="E1728" s="4" t="s">
        <v>25</v>
      </c>
      <c r="F1728" s="52" t="s">
        <v>624</v>
      </c>
      <c r="G1728" s="7">
        <v>155</v>
      </c>
      <c r="H1728" s="9">
        <v>1.2903225806450001</v>
      </c>
      <c r="I1728" s="1">
        <v>5.8064516129030004</v>
      </c>
      <c r="J1728" s="1">
        <v>18.064516129032</v>
      </c>
      <c r="K1728" s="1">
        <v>14.838709677419001</v>
      </c>
      <c r="L1728" s="1">
        <v>16.774193548387</v>
      </c>
      <c r="M1728" s="1">
        <v>13.548387096774</v>
      </c>
      <c r="N1728" s="1">
        <v>12.903225806451999</v>
      </c>
      <c r="O1728" s="1">
        <v>15.483870967742</v>
      </c>
      <c r="P1728" s="3" t="s">
        <v>61</v>
      </c>
      <c r="Q1728" s="1">
        <v>1.2903225806450001</v>
      </c>
      <c r="R1728" s="1">
        <v>37.663398692809999</v>
      </c>
      <c r="S1728" s="8">
        <v>20.708410291326999</v>
      </c>
    </row>
    <row r="1729" spans="3:19" x14ac:dyDescent="0.2">
      <c r="C1729" s="70"/>
      <c r="D1729" s="67"/>
      <c r="E1729" s="4" t="s">
        <v>26</v>
      </c>
      <c r="F1729" s="52" t="s">
        <v>624</v>
      </c>
      <c r="G1729" s="7">
        <v>175</v>
      </c>
      <c r="H1729" s="17" t="s">
        <v>61</v>
      </c>
      <c r="I1729" s="1">
        <v>6.2857142857139996</v>
      </c>
      <c r="J1729" s="1">
        <v>25.142857142857</v>
      </c>
      <c r="K1729" s="1">
        <v>18.285714285714</v>
      </c>
      <c r="L1729" s="1">
        <v>10.857142857143</v>
      </c>
      <c r="M1729" s="1">
        <v>13.142857142857</v>
      </c>
      <c r="N1729" s="1">
        <v>8.5714285714289993</v>
      </c>
      <c r="O1729" s="1">
        <v>9.7142857142859995</v>
      </c>
      <c r="P1729" s="1">
        <v>0.57142857142900005</v>
      </c>
      <c r="Q1729" s="1">
        <v>7.4285714285709998</v>
      </c>
      <c r="R1729" s="1">
        <v>32.716049382716001</v>
      </c>
      <c r="S1729" s="8">
        <v>19.577039770073</v>
      </c>
    </row>
    <row r="1730" spans="3:19" x14ac:dyDescent="0.2">
      <c r="C1730" s="70"/>
      <c r="D1730" s="67"/>
      <c r="E1730" s="4" t="s">
        <v>27</v>
      </c>
      <c r="F1730" s="52" t="s">
        <v>624</v>
      </c>
      <c r="G1730" s="7">
        <v>133</v>
      </c>
      <c r="H1730" s="9">
        <v>3.7593984962409999</v>
      </c>
      <c r="I1730" s="1">
        <v>4.511278195489</v>
      </c>
      <c r="J1730" s="1">
        <v>37.593984962405997</v>
      </c>
      <c r="K1730" s="1">
        <v>15.789473684211</v>
      </c>
      <c r="L1730" s="1">
        <v>19.548872180450999</v>
      </c>
      <c r="M1730" s="1">
        <v>6.0150375939850003</v>
      </c>
      <c r="N1730" s="1">
        <v>6.0150375939850003</v>
      </c>
      <c r="O1730" s="1">
        <v>4.511278195489</v>
      </c>
      <c r="P1730" s="3" t="s">
        <v>61</v>
      </c>
      <c r="Q1730" s="1">
        <v>2.255639097744</v>
      </c>
      <c r="R1730" s="1">
        <v>26.75</v>
      </c>
      <c r="S1730" s="8">
        <v>16.590864442389002</v>
      </c>
    </row>
    <row r="1731" spans="3:19" x14ac:dyDescent="0.2">
      <c r="C1731" s="70"/>
      <c r="D1731" s="67"/>
      <c r="E1731" s="4" t="s">
        <v>28</v>
      </c>
      <c r="F1731" s="52" t="s">
        <v>624</v>
      </c>
      <c r="G1731" s="7">
        <v>153</v>
      </c>
      <c r="H1731" s="17" t="s">
        <v>61</v>
      </c>
      <c r="I1731" s="1">
        <v>3.2679738562090002</v>
      </c>
      <c r="J1731" s="1">
        <v>50.326797385620999</v>
      </c>
      <c r="K1731" s="1">
        <v>16.339869281045999</v>
      </c>
      <c r="L1731" s="1">
        <v>11.111111111111001</v>
      </c>
      <c r="M1731" s="1">
        <v>3.9215686274510002</v>
      </c>
      <c r="N1731" s="1">
        <v>2.6143790849670001</v>
      </c>
      <c r="O1731" s="1">
        <v>2.6143790849670001</v>
      </c>
      <c r="P1731" s="1">
        <v>1.3071895424840001</v>
      </c>
      <c r="Q1731" s="1">
        <v>8.4967320261440005</v>
      </c>
      <c r="R1731" s="1">
        <v>22.803571428571001</v>
      </c>
      <c r="S1731" s="8">
        <v>13.815549631251001</v>
      </c>
    </row>
    <row r="1732" spans="3:19" x14ac:dyDescent="0.2">
      <c r="C1732" s="70"/>
      <c r="D1732" s="67"/>
      <c r="E1732" s="4" t="s">
        <v>29</v>
      </c>
      <c r="F1732" s="52" t="s">
        <v>624</v>
      </c>
      <c r="G1732" s="7">
        <v>616</v>
      </c>
      <c r="H1732" s="9">
        <v>1.136363636364</v>
      </c>
      <c r="I1732" s="1">
        <v>5.0324675324679999</v>
      </c>
      <c r="J1732" s="1">
        <v>32.305194805195001</v>
      </c>
      <c r="K1732" s="1">
        <v>16.396103896104002</v>
      </c>
      <c r="L1732" s="1">
        <v>14.285714285714</v>
      </c>
      <c r="M1732" s="1">
        <v>9.4155844155840001</v>
      </c>
      <c r="N1732" s="1">
        <v>7.6298701298699996</v>
      </c>
      <c r="O1732" s="1">
        <v>8.2792207792209993</v>
      </c>
      <c r="P1732" s="1">
        <v>0.487012987013</v>
      </c>
      <c r="Q1732" s="1">
        <v>5.0324675324679999</v>
      </c>
      <c r="R1732" s="1">
        <v>30.311965811966001</v>
      </c>
      <c r="S1732" s="8">
        <v>18.857537110907</v>
      </c>
    </row>
    <row r="1733" spans="3:19" x14ac:dyDescent="0.2">
      <c r="C1733" s="70"/>
      <c r="D1733" s="67"/>
      <c r="E1733" s="4" t="s">
        <v>30</v>
      </c>
      <c r="F1733" s="52" t="s">
        <v>624</v>
      </c>
      <c r="G1733" s="7">
        <v>286</v>
      </c>
      <c r="H1733" s="9">
        <v>1.7482517482519999</v>
      </c>
      <c r="I1733" s="1">
        <v>3.8461538461539999</v>
      </c>
      <c r="J1733" s="1">
        <v>44.405594405594002</v>
      </c>
      <c r="K1733" s="1">
        <v>16.083916083916002</v>
      </c>
      <c r="L1733" s="1">
        <v>15.034965034964999</v>
      </c>
      <c r="M1733" s="1">
        <v>4.8951048951049998</v>
      </c>
      <c r="N1733" s="1">
        <v>4.1958041958040004</v>
      </c>
      <c r="O1733" s="1">
        <v>3.4965034965030002</v>
      </c>
      <c r="P1733" s="1">
        <v>0.69930069930100003</v>
      </c>
      <c r="Q1733" s="1">
        <v>5.594405594406</v>
      </c>
      <c r="R1733" s="1">
        <v>24.703703703704001</v>
      </c>
      <c r="S1733" s="8">
        <v>15.31439980052</v>
      </c>
    </row>
    <row r="1734" spans="3:19" x14ac:dyDescent="0.2">
      <c r="C1734" s="66" t="s">
        <v>31</v>
      </c>
      <c r="D1734" s="66" t="s">
        <v>23</v>
      </c>
      <c r="E1734" s="5" t="s">
        <v>32</v>
      </c>
      <c r="F1734" s="51" t="s">
        <v>624</v>
      </c>
      <c r="G1734" s="6">
        <v>72</v>
      </c>
      <c r="H1734" s="13">
        <v>1.3888888888890001</v>
      </c>
      <c r="I1734" s="2">
        <v>9.7222222222219994</v>
      </c>
      <c r="J1734" s="2">
        <v>38.888888888888999</v>
      </c>
      <c r="K1734" s="2">
        <v>15.277777777778001</v>
      </c>
      <c r="L1734" s="2">
        <v>5.5555555555560003</v>
      </c>
      <c r="M1734" s="2">
        <v>12.5</v>
      </c>
      <c r="N1734" s="2">
        <v>2.7777777777780002</v>
      </c>
      <c r="O1734" s="2">
        <v>8.333333333333</v>
      </c>
      <c r="P1734" s="14" t="s">
        <v>61</v>
      </c>
      <c r="Q1734" s="2">
        <v>5.5555555555560003</v>
      </c>
      <c r="R1734" s="2">
        <v>27.058823529411999</v>
      </c>
      <c r="S1734" s="11">
        <v>19.122255809710001</v>
      </c>
    </row>
    <row r="1735" spans="3:19" ht="26" x14ac:dyDescent="0.2">
      <c r="C1735" s="70"/>
      <c r="D1735" s="67"/>
      <c r="E1735" s="4" t="s">
        <v>33</v>
      </c>
      <c r="F1735" s="52" t="s">
        <v>624</v>
      </c>
      <c r="G1735" s="7">
        <v>1007</v>
      </c>
      <c r="H1735" s="9">
        <v>0.89374379344599997</v>
      </c>
      <c r="I1735" s="1">
        <v>2.2840119165839998</v>
      </c>
      <c r="J1735" s="1">
        <v>11.817279046673001</v>
      </c>
      <c r="K1735" s="1">
        <v>14.101290963257</v>
      </c>
      <c r="L1735" s="1">
        <v>18.470705064548</v>
      </c>
      <c r="M1735" s="1">
        <v>13.406156901688</v>
      </c>
      <c r="N1735" s="1">
        <v>12.611717974180999</v>
      </c>
      <c r="O1735" s="1">
        <v>23.634558093347</v>
      </c>
      <c r="P1735" s="1">
        <v>0.19860973187700001</v>
      </c>
      <c r="Q1735" s="1">
        <v>2.581926514399</v>
      </c>
      <c r="R1735" s="1">
        <v>43.175331294597001</v>
      </c>
      <c r="S1735" s="8">
        <v>20.814323537012001</v>
      </c>
    </row>
    <row r="1736" spans="3:19" ht="39" x14ac:dyDescent="0.2">
      <c r="C1736" s="70"/>
      <c r="D1736" s="67"/>
      <c r="E1736" s="4" t="s">
        <v>34</v>
      </c>
      <c r="F1736" s="52" t="s">
        <v>625</v>
      </c>
      <c r="G1736" s="7">
        <v>15</v>
      </c>
      <c r="H1736" s="17" t="s">
        <v>61</v>
      </c>
      <c r="I1736" s="3" t="s">
        <v>61</v>
      </c>
      <c r="J1736" s="1">
        <v>46.666666666666998</v>
      </c>
      <c r="K1736" s="1">
        <v>26.666666666666998</v>
      </c>
      <c r="L1736" s="1">
        <v>13.333333333333</v>
      </c>
      <c r="M1736" s="1">
        <v>13.333333333333</v>
      </c>
      <c r="N1736" s="3" t="s">
        <v>61</v>
      </c>
      <c r="O1736" s="3" t="s">
        <v>61</v>
      </c>
      <c r="P1736" s="3" t="s">
        <v>61</v>
      </c>
      <c r="Q1736" s="3" t="s">
        <v>61</v>
      </c>
      <c r="R1736" s="1">
        <v>24.333333333333002</v>
      </c>
      <c r="S1736" s="8">
        <v>10.997835284836</v>
      </c>
    </row>
    <row r="1737" spans="3:19" ht="39" x14ac:dyDescent="0.2">
      <c r="C1737" s="70"/>
      <c r="D1737" s="67"/>
      <c r="E1737" s="4" t="s">
        <v>35</v>
      </c>
      <c r="F1737" s="52" t="s">
        <v>624</v>
      </c>
      <c r="G1737" s="7">
        <v>197</v>
      </c>
      <c r="H1737" s="9">
        <v>1.0152284263960001</v>
      </c>
      <c r="I1737" s="1">
        <v>3.045685279188</v>
      </c>
      <c r="J1737" s="1">
        <v>29.949238578679999</v>
      </c>
      <c r="K1737" s="1">
        <v>28.934010152283999</v>
      </c>
      <c r="L1737" s="1">
        <v>16.243654822334999</v>
      </c>
      <c r="M1737" s="1">
        <v>10.659898477157</v>
      </c>
      <c r="N1737" s="1">
        <v>4.5685279187820003</v>
      </c>
      <c r="O1737" s="1">
        <v>3.045685279188</v>
      </c>
      <c r="P1737" s="3" t="s">
        <v>61</v>
      </c>
      <c r="Q1737" s="1">
        <v>2.5380710659900001</v>
      </c>
      <c r="R1737" s="1">
        <v>27.890625</v>
      </c>
      <c r="S1737" s="8">
        <v>14.540645888454</v>
      </c>
    </row>
    <row r="1738" spans="3:19" ht="26" x14ac:dyDescent="0.2">
      <c r="C1738" s="70"/>
      <c r="D1738" s="67"/>
      <c r="E1738" s="4" t="s">
        <v>36</v>
      </c>
      <c r="F1738" s="52" t="s">
        <v>624</v>
      </c>
      <c r="G1738" s="7">
        <v>205</v>
      </c>
      <c r="H1738" s="9">
        <v>1.951219512195</v>
      </c>
      <c r="I1738" s="1">
        <v>5.8536585365849998</v>
      </c>
      <c r="J1738" s="1">
        <v>48.780487804878</v>
      </c>
      <c r="K1738" s="1">
        <v>20.487804878049001</v>
      </c>
      <c r="L1738" s="1">
        <v>8.7804878048779997</v>
      </c>
      <c r="M1738" s="1">
        <v>2.9268292682929999</v>
      </c>
      <c r="N1738" s="1">
        <v>2.4390243902440001</v>
      </c>
      <c r="O1738" s="1">
        <v>1.4634146341459999</v>
      </c>
      <c r="P1738" s="1">
        <v>2.4390243902440001</v>
      </c>
      <c r="Q1738" s="1">
        <v>4.8780487804880002</v>
      </c>
      <c r="R1738" s="1">
        <v>20.730769230768999</v>
      </c>
      <c r="S1738" s="8">
        <v>12.58775697628</v>
      </c>
    </row>
    <row r="1739" spans="3:19" x14ac:dyDescent="0.2">
      <c r="C1739" s="70"/>
      <c r="D1739" s="67"/>
      <c r="E1739" s="4" t="s">
        <v>37</v>
      </c>
      <c r="F1739" s="52" t="s">
        <v>625</v>
      </c>
      <c r="G1739" s="7">
        <v>32</v>
      </c>
      <c r="H1739" s="9">
        <v>3.125</v>
      </c>
      <c r="I1739" s="1">
        <v>6.25</v>
      </c>
      <c r="J1739" s="1">
        <v>37.5</v>
      </c>
      <c r="K1739" s="1">
        <v>18.75</v>
      </c>
      <c r="L1739" s="1">
        <v>3.125</v>
      </c>
      <c r="M1739" s="1">
        <v>6.25</v>
      </c>
      <c r="N1739" s="3" t="s">
        <v>61</v>
      </c>
      <c r="O1739" s="3" t="s">
        <v>61</v>
      </c>
      <c r="P1739" s="3" t="s">
        <v>61</v>
      </c>
      <c r="Q1739" s="1">
        <v>25</v>
      </c>
      <c r="R1739" s="1">
        <v>19.6875</v>
      </c>
      <c r="S1739" s="8">
        <v>10.511704139340999</v>
      </c>
    </row>
    <row r="1740" spans="3:19" x14ac:dyDescent="0.2">
      <c r="C1740" s="70"/>
      <c r="D1740" s="66" t="s">
        <v>20</v>
      </c>
      <c r="E1740" s="5" t="s">
        <v>32</v>
      </c>
      <c r="F1740" s="51" t="s">
        <v>625</v>
      </c>
      <c r="G1740" s="6">
        <v>38</v>
      </c>
      <c r="H1740" s="13">
        <v>2.6315789473679998</v>
      </c>
      <c r="I1740" s="2">
        <v>5.2631578947369997</v>
      </c>
      <c r="J1740" s="2">
        <v>50</v>
      </c>
      <c r="K1740" s="2">
        <v>13.157894736842</v>
      </c>
      <c r="L1740" s="2">
        <v>5.2631578947369997</v>
      </c>
      <c r="M1740" s="2">
        <v>5.2631578947369997</v>
      </c>
      <c r="N1740" s="2">
        <v>5.2631578947369997</v>
      </c>
      <c r="O1740" s="2">
        <v>10.526315789473999</v>
      </c>
      <c r="P1740" s="14" t="s">
        <v>61</v>
      </c>
      <c r="Q1740" s="2">
        <v>2.6315789473679998</v>
      </c>
      <c r="R1740" s="2">
        <v>26.689189189189001</v>
      </c>
      <c r="S1740" s="11">
        <v>20.233481380345001</v>
      </c>
    </row>
    <row r="1741" spans="3:19" ht="26" x14ac:dyDescent="0.2">
      <c r="C1741" s="70"/>
      <c r="D1741" s="67"/>
      <c r="E1741" s="4" t="s">
        <v>33</v>
      </c>
      <c r="F1741" s="52" t="s">
        <v>624</v>
      </c>
      <c r="G1741" s="7">
        <v>566</v>
      </c>
      <c r="H1741" s="9">
        <v>1.0600706713779999</v>
      </c>
      <c r="I1741" s="1">
        <v>1.413427561837</v>
      </c>
      <c r="J1741" s="1">
        <v>7.4204946996469996</v>
      </c>
      <c r="K1741" s="1">
        <v>16.961130742049001</v>
      </c>
      <c r="L1741" s="1">
        <v>17.314487632509</v>
      </c>
      <c r="M1741" s="1">
        <v>13.074204946996</v>
      </c>
      <c r="N1741" s="1">
        <v>13.957597173145</v>
      </c>
      <c r="O1741" s="1">
        <v>27.031802120140998</v>
      </c>
      <c r="P1741" s="1">
        <v>0.17667844523000001</v>
      </c>
      <c r="Q1741" s="1">
        <v>1.5901060070669999</v>
      </c>
      <c r="R1741" s="1">
        <v>45.426391382406003</v>
      </c>
      <c r="S1741" s="8">
        <v>20.498178636700999</v>
      </c>
    </row>
    <row r="1742" spans="3:19" ht="39" x14ac:dyDescent="0.2">
      <c r="C1742" s="70"/>
      <c r="D1742" s="67"/>
      <c r="E1742" s="4" t="s">
        <v>34</v>
      </c>
      <c r="F1742" s="52" t="s">
        <v>625</v>
      </c>
      <c r="G1742" s="7">
        <v>7</v>
      </c>
      <c r="H1742" s="17" t="s">
        <v>61</v>
      </c>
      <c r="I1742" s="3" t="s">
        <v>61</v>
      </c>
      <c r="J1742" s="1">
        <v>28.571428571428999</v>
      </c>
      <c r="K1742" s="1">
        <v>42.857142857143003</v>
      </c>
      <c r="L1742" s="1">
        <v>14.285714285714</v>
      </c>
      <c r="M1742" s="1">
        <v>14.285714285714</v>
      </c>
      <c r="N1742" s="3" t="s">
        <v>61</v>
      </c>
      <c r="O1742" s="3" t="s">
        <v>61</v>
      </c>
      <c r="P1742" s="3" t="s">
        <v>61</v>
      </c>
      <c r="Q1742" s="3" t="s">
        <v>61</v>
      </c>
      <c r="R1742" s="1">
        <v>26.428571428571001</v>
      </c>
      <c r="S1742" s="8">
        <v>10.690449676497</v>
      </c>
    </row>
    <row r="1743" spans="3:19" ht="39" x14ac:dyDescent="0.2">
      <c r="C1743" s="70"/>
      <c r="D1743" s="67"/>
      <c r="E1743" s="4" t="s">
        <v>35</v>
      </c>
      <c r="F1743" s="52" t="s">
        <v>624</v>
      </c>
      <c r="G1743" s="7">
        <v>78</v>
      </c>
      <c r="H1743" s="9">
        <v>1.2820512820509999</v>
      </c>
      <c r="I1743" s="1">
        <v>1.2820512820509999</v>
      </c>
      <c r="J1743" s="1">
        <v>28.205128205127998</v>
      </c>
      <c r="K1743" s="1">
        <v>29.487179487178999</v>
      </c>
      <c r="L1743" s="1">
        <v>23.076923076922998</v>
      </c>
      <c r="M1743" s="1">
        <v>8.9743589743589993</v>
      </c>
      <c r="N1743" s="1">
        <v>1.2820512820509999</v>
      </c>
      <c r="O1743" s="1">
        <v>5.1282051282049999</v>
      </c>
      <c r="P1743" s="3" t="s">
        <v>61</v>
      </c>
      <c r="Q1743" s="1">
        <v>1.2820512820509999</v>
      </c>
      <c r="R1743" s="1">
        <v>28.636363636363999</v>
      </c>
      <c r="S1743" s="8">
        <v>14.74311533431</v>
      </c>
    </row>
    <row r="1744" spans="3:19" ht="26" x14ac:dyDescent="0.2">
      <c r="C1744" s="70"/>
      <c r="D1744" s="67"/>
      <c r="E1744" s="4" t="s">
        <v>36</v>
      </c>
      <c r="F1744" s="52" t="s">
        <v>624</v>
      </c>
      <c r="G1744" s="7">
        <v>58</v>
      </c>
      <c r="H1744" s="9">
        <v>1.7241379310339999</v>
      </c>
      <c r="I1744" s="1">
        <v>5.1724137931029999</v>
      </c>
      <c r="J1744" s="1">
        <v>37.931034482759003</v>
      </c>
      <c r="K1744" s="1">
        <v>27.586206896552</v>
      </c>
      <c r="L1744" s="1">
        <v>12.068965517241001</v>
      </c>
      <c r="M1744" s="1">
        <v>3.4482758620689999</v>
      </c>
      <c r="N1744" s="1">
        <v>3.4482758620689999</v>
      </c>
      <c r="O1744" s="1">
        <v>3.4482758620689999</v>
      </c>
      <c r="P1744" s="1">
        <v>3.4482758620689999</v>
      </c>
      <c r="Q1744" s="1">
        <v>1.7241379310339999</v>
      </c>
      <c r="R1744" s="1">
        <v>23.596491228070001</v>
      </c>
      <c r="S1744" s="8">
        <v>14.985242322654001</v>
      </c>
    </row>
    <row r="1745" spans="3:19" x14ac:dyDescent="0.2">
      <c r="C1745" s="70"/>
      <c r="D1745" s="67"/>
      <c r="E1745" s="4" t="s">
        <v>37</v>
      </c>
      <c r="F1745" s="52" t="s">
        <v>625</v>
      </c>
      <c r="G1745" s="7">
        <v>16</v>
      </c>
      <c r="H1745" s="9">
        <v>6.25</v>
      </c>
      <c r="I1745" s="1">
        <v>6.25</v>
      </c>
      <c r="J1745" s="1">
        <v>31.25</v>
      </c>
      <c r="K1745" s="1">
        <v>18.75</v>
      </c>
      <c r="L1745" s="3" t="s">
        <v>61</v>
      </c>
      <c r="M1745" s="1">
        <v>6.25</v>
      </c>
      <c r="N1745" s="3" t="s">
        <v>61</v>
      </c>
      <c r="O1745" s="3" t="s">
        <v>61</v>
      </c>
      <c r="P1745" s="3" t="s">
        <v>61</v>
      </c>
      <c r="Q1745" s="1">
        <v>31.25</v>
      </c>
      <c r="R1745" s="1">
        <v>18.636363636363999</v>
      </c>
      <c r="S1745" s="8">
        <v>11.256311360945</v>
      </c>
    </row>
    <row r="1746" spans="3:19" x14ac:dyDescent="0.2">
      <c r="C1746" s="70"/>
      <c r="D1746" s="66" t="s">
        <v>21</v>
      </c>
      <c r="E1746" s="5" t="s">
        <v>32</v>
      </c>
      <c r="F1746" s="51" t="s">
        <v>625</v>
      </c>
      <c r="G1746" s="6">
        <v>34</v>
      </c>
      <c r="H1746" s="35" t="s">
        <v>61</v>
      </c>
      <c r="I1746" s="2">
        <v>14.705882352941</v>
      </c>
      <c r="J1746" s="2">
        <v>26.470588235293999</v>
      </c>
      <c r="K1746" s="2">
        <v>17.647058823529001</v>
      </c>
      <c r="L1746" s="2">
        <v>5.8823529411760003</v>
      </c>
      <c r="M1746" s="2">
        <v>20.588235294118</v>
      </c>
      <c r="N1746" s="14" t="s">
        <v>61</v>
      </c>
      <c r="O1746" s="2">
        <v>5.8823529411760003</v>
      </c>
      <c r="P1746" s="14" t="s">
        <v>61</v>
      </c>
      <c r="Q1746" s="2">
        <v>8.8235294117649996</v>
      </c>
      <c r="R1746" s="2">
        <v>27.5</v>
      </c>
      <c r="S1746" s="11">
        <v>18.027756377319999</v>
      </c>
    </row>
    <row r="1747" spans="3:19" ht="26" x14ac:dyDescent="0.2">
      <c r="C1747" s="70"/>
      <c r="D1747" s="67"/>
      <c r="E1747" s="4" t="s">
        <v>33</v>
      </c>
      <c r="F1747" s="52" t="s">
        <v>624</v>
      </c>
      <c r="G1747" s="7">
        <v>441</v>
      </c>
      <c r="H1747" s="9">
        <v>0.68027210884400002</v>
      </c>
      <c r="I1747" s="1">
        <v>3.4013605442179999</v>
      </c>
      <c r="J1747" s="1">
        <v>17.460317460317</v>
      </c>
      <c r="K1747" s="1">
        <v>10.430839002268</v>
      </c>
      <c r="L1747" s="1">
        <v>19.954648526077001</v>
      </c>
      <c r="M1747" s="1">
        <v>13.832199546485</v>
      </c>
      <c r="N1747" s="1">
        <v>10.884353741497</v>
      </c>
      <c r="O1747" s="1">
        <v>19.274376417233999</v>
      </c>
      <c r="P1747" s="1">
        <v>0.22675736961500001</v>
      </c>
      <c r="Q1747" s="1">
        <v>3.8548752834469999</v>
      </c>
      <c r="R1747" s="1">
        <v>40.218160377357997</v>
      </c>
      <c r="S1747" s="8">
        <v>20.880362247266</v>
      </c>
    </row>
    <row r="1748" spans="3:19" ht="39" x14ac:dyDescent="0.2">
      <c r="C1748" s="70"/>
      <c r="D1748" s="67"/>
      <c r="E1748" s="4" t="s">
        <v>34</v>
      </c>
      <c r="F1748" s="52" t="s">
        <v>625</v>
      </c>
      <c r="G1748" s="7">
        <v>8</v>
      </c>
      <c r="H1748" s="17" t="s">
        <v>61</v>
      </c>
      <c r="I1748" s="3" t="s">
        <v>61</v>
      </c>
      <c r="J1748" s="1">
        <v>62.5</v>
      </c>
      <c r="K1748" s="1">
        <v>12.5</v>
      </c>
      <c r="L1748" s="1">
        <v>12.5</v>
      </c>
      <c r="M1748" s="1">
        <v>12.5</v>
      </c>
      <c r="N1748" s="3" t="s">
        <v>61</v>
      </c>
      <c r="O1748" s="3" t="s">
        <v>61</v>
      </c>
      <c r="P1748" s="3" t="s">
        <v>61</v>
      </c>
      <c r="Q1748" s="3" t="s">
        <v>61</v>
      </c>
      <c r="R1748" s="1">
        <v>22.5</v>
      </c>
      <c r="S1748" s="8">
        <v>11.649647450213999</v>
      </c>
    </row>
    <row r="1749" spans="3:19" ht="39" x14ac:dyDescent="0.2">
      <c r="C1749" s="70"/>
      <c r="D1749" s="67"/>
      <c r="E1749" s="4" t="s">
        <v>35</v>
      </c>
      <c r="F1749" s="52" t="s">
        <v>624</v>
      </c>
      <c r="G1749" s="7">
        <v>119</v>
      </c>
      <c r="H1749" s="9">
        <v>0.84033613445400002</v>
      </c>
      <c r="I1749" s="1">
        <v>4.2016806722690001</v>
      </c>
      <c r="J1749" s="1">
        <v>31.092436974790001</v>
      </c>
      <c r="K1749" s="1">
        <v>28.571428571428999</v>
      </c>
      <c r="L1749" s="1">
        <v>11.764705882353001</v>
      </c>
      <c r="M1749" s="1">
        <v>11.764705882353001</v>
      </c>
      <c r="N1749" s="1">
        <v>6.72268907563</v>
      </c>
      <c r="O1749" s="1">
        <v>1.680672268908</v>
      </c>
      <c r="P1749" s="3" t="s">
        <v>61</v>
      </c>
      <c r="Q1749" s="1">
        <v>3.361344537815</v>
      </c>
      <c r="R1749" s="1">
        <v>27.391304347826001</v>
      </c>
      <c r="S1749" s="8">
        <v>14.446632371603</v>
      </c>
    </row>
    <row r="1750" spans="3:19" ht="26" x14ac:dyDescent="0.2">
      <c r="C1750" s="70"/>
      <c r="D1750" s="67"/>
      <c r="E1750" s="4" t="s">
        <v>36</v>
      </c>
      <c r="F1750" s="52" t="s">
        <v>624</v>
      </c>
      <c r="G1750" s="7">
        <v>147</v>
      </c>
      <c r="H1750" s="9">
        <v>2.040816326531</v>
      </c>
      <c r="I1750" s="1">
        <v>6.1224489795919999</v>
      </c>
      <c r="J1750" s="1">
        <v>53.061224489795997</v>
      </c>
      <c r="K1750" s="1">
        <v>17.687074829932001</v>
      </c>
      <c r="L1750" s="1">
        <v>7.4829931972789998</v>
      </c>
      <c r="M1750" s="1">
        <v>2.7210884353739999</v>
      </c>
      <c r="N1750" s="1">
        <v>2.040816326531</v>
      </c>
      <c r="O1750" s="1">
        <v>0.68027210884400002</v>
      </c>
      <c r="P1750" s="1">
        <v>2.040816326531</v>
      </c>
      <c r="Q1750" s="1">
        <v>6.1224489795919999</v>
      </c>
      <c r="R1750" s="1">
        <v>19.547101449275001</v>
      </c>
      <c r="S1750" s="8">
        <v>11.303040040839001</v>
      </c>
    </row>
    <row r="1751" spans="3:19" x14ac:dyDescent="0.2">
      <c r="C1751" s="70"/>
      <c r="D1751" s="67"/>
      <c r="E1751" s="4" t="s">
        <v>37</v>
      </c>
      <c r="F1751" s="52" t="s">
        <v>625</v>
      </c>
      <c r="G1751" s="7">
        <v>16</v>
      </c>
      <c r="H1751" s="17" t="s">
        <v>61</v>
      </c>
      <c r="I1751" s="1">
        <v>6.25</v>
      </c>
      <c r="J1751" s="1">
        <v>43.75</v>
      </c>
      <c r="K1751" s="1">
        <v>18.75</v>
      </c>
      <c r="L1751" s="1">
        <v>6.25</v>
      </c>
      <c r="M1751" s="1">
        <v>6.25</v>
      </c>
      <c r="N1751" s="3" t="s">
        <v>61</v>
      </c>
      <c r="O1751" s="3" t="s">
        <v>61</v>
      </c>
      <c r="P1751" s="3" t="s">
        <v>61</v>
      </c>
      <c r="Q1751" s="1">
        <v>18.75</v>
      </c>
      <c r="R1751" s="1">
        <v>20.576923076922998</v>
      </c>
      <c r="S1751" s="8">
        <v>10.214055172991999</v>
      </c>
    </row>
    <row r="1752" spans="3:19" x14ac:dyDescent="0.2">
      <c r="C1752" s="66" t="s">
        <v>38</v>
      </c>
      <c r="D1752" s="66" t="s">
        <v>23</v>
      </c>
      <c r="E1752" s="5" t="s">
        <v>39</v>
      </c>
      <c r="F1752" s="51" t="s">
        <v>624</v>
      </c>
      <c r="G1752" s="6">
        <v>458</v>
      </c>
      <c r="H1752" s="13">
        <v>1.5283842794760001</v>
      </c>
      <c r="I1752" s="2">
        <v>5.2401746724890002</v>
      </c>
      <c r="J1752" s="2">
        <v>40.611353711790002</v>
      </c>
      <c r="K1752" s="2">
        <v>23.799126637554998</v>
      </c>
      <c r="L1752" s="2">
        <v>11.353711790393</v>
      </c>
      <c r="M1752" s="2">
        <v>7.4235807860260001</v>
      </c>
      <c r="N1752" s="2">
        <v>3.0567685589520002</v>
      </c>
      <c r="O1752" s="2">
        <v>2.4017467248909998</v>
      </c>
      <c r="P1752" s="2">
        <v>1.091703056769</v>
      </c>
      <c r="Q1752" s="2">
        <v>3.4934497816590002</v>
      </c>
      <c r="R1752" s="2">
        <v>24.049773755655998</v>
      </c>
      <c r="S1752" s="11">
        <v>14.161235851991</v>
      </c>
    </row>
    <row r="1753" spans="3:19" x14ac:dyDescent="0.2">
      <c r="C1753" s="70"/>
      <c r="D1753" s="67"/>
      <c r="E1753" s="4" t="s">
        <v>40</v>
      </c>
      <c r="F1753" s="52" t="s">
        <v>624</v>
      </c>
      <c r="G1753" s="7">
        <v>973</v>
      </c>
      <c r="H1753" s="9">
        <v>0.71942446043200003</v>
      </c>
      <c r="I1753" s="1">
        <v>2.5693730729699999</v>
      </c>
      <c r="J1753" s="1">
        <v>12.435765673176</v>
      </c>
      <c r="K1753" s="1">
        <v>14.080164439877001</v>
      </c>
      <c r="L1753" s="1">
        <v>18.396711202466999</v>
      </c>
      <c r="M1753" s="1">
        <v>13.463514902364</v>
      </c>
      <c r="N1753" s="1">
        <v>12.641315519013</v>
      </c>
      <c r="O1753" s="1">
        <v>22.610483042138</v>
      </c>
      <c r="P1753" s="1">
        <v>0.20554984583800001</v>
      </c>
      <c r="Q1753" s="1">
        <v>2.877697841727</v>
      </c>
      <c r="R1753" s="1">
        <v>42.666666666666998</v>
      </c>
      <c r="S1753" s="8">
        <v>20.763498774434002</v>
      </c>
    </row>
    <row r="1754" spans="3:19" x14ac:dyDescent="0.2">
      <c r="C1754" s="70"/>
      <c r="D1754" s="67"/>
      <c r="E1754" s="4" t="s">
        <v>41</v>
      </c>
      <c r="F1754" s="52" t="s">
        <v>624</v>
      </c>
      <c r="G1754" s="7">
        <v>0</v>
      </c>
      <c r="H1754" s="17" t="s">
        <v>61</v>
      </c>
      <c r="I1754" s="3" t="s">
        <v>61</v>
      </c>
      <c r="J1754" s="3" t="s">
        <v>61</v>
      </c>
      <c r="K1754" s="3" t="s">
        <v>61</v>
      </c>
      <c r="L1754" s="3" t="s">
        <v>61</v>
      </c>
      <c r="M1754" s="3" t="s">
        <v>61</v>
      </c>
      <c r="N1754" s="3" t="s">
        <v>61</v>
      </c>
      <c r="O1754" s="3" t="s">
        <v>61</v>
      </c>
      <c r="P1754" s="3" t="s">
        <v>61</v>
      </c>
      <c r="Q1754" s="3" t="s">
        <v>61</v>
      </c>
      <c r="R1754" s="3" t="s">
        <v>61</v>
      </c>
      <c r="S1754" s="18" t="s">
        <v>61</v>
      </c>
    </row>
    <row r="1755" spans="3:19" x14ac:dyDescent="0.2">
      <c r="C1755" s="70"/>
      <c r="D1755" s="67"/>
      <c r="E1755" s="4" t="s">
        <v>42</v>
      </c>
      <c r="F1755" s="52" t="s">
        <v>625</v>
      </c>
      <c r="G1755" s="7">
        <v>34</v>
      </c>
      <c r="H1755" s="17" t="s">
        <v>61</v>
      </c>
      <c r="I1755" s="3" t="s">
        <v>61</v>
      </c>
      <c r="J1755" s="1">
        <v>14.705882352941</v>
      </c>
      <c r="K1755" s="1">
        <v>8.8235294117649996</v>
      </c>
      <c r="L1755" s="1">
        <v>8.8235294117649996</v>
      </c>
      <c r="M1755" s="1">
        <v>11.764705882353001</v>
      </c>
      <c r="N1755" s="1">
        <v>14.705882352941</v>
      </c>
      <c r="O1755" s="1">
        <v>38.235294117647001</v>
      </c>
      <c r="P1755" s="3" t="s">
        <v>61</v>
      </c>
      <c r="Q1755" s="1">
        <v>2.9411764705880001</v>
      </c>
      <c r="R1755" s="1">
        <v>50.075757575757997</v>
      </c>
      <c r="S1755" s="8">
        <v>21.995070900986001</v>
      </c>
    </row>
    <row r="1756" spans="3:19" x14ac:dyDescent="0.2">
      <c r="C1756" s="70"/>
      <c r="D1756" s="67"/>
      <c r="E1756" s="4" t="s">
        <v>43</v>
      </c>
      <c r="F1756" s="52" t="s">
        <v>625</v>
      </c>
      <c r="G1756" s="7">
        <v>10</v>
      </c>
      <c r="H1756" s="17" t="s">
        <v>61</v>
      </c>
      <c r="I1756" s="3" t="s">
        <v>61</v>
      </c>
      <c r="J1756" s="1">
        <v>20</v>
      </c>
      <c r="K1756" s="1">
        <v>10</v>
      </c>
      <c r="L1756" s="1">
        <v>20</v>
      </c>
      <c r="M1756" s="1">
        <v>10</v>
      </c>
      <c r="N1756" s="3" t="s">
        <v>61</v>
      </c>
      <c r="O1756" s="1">
        <v>20</v>
      </c>
      <c r="P1756" s="3" t="s">
        <v>61</v>
      </c>
      <c r="Q1756" s="1">
        <v>20</v>
      </c>
      <c r="R1756" s="1">
        <v>39.375</v>
      </c>
      <c r="S1756" s="8">
        <v>22.864117239527999</v>
      </c>
    </row>
    <row r="1757" spans="3:19" x14ac:dyDescent="0.2">
      <c r="C1757" s="70"/>
      <c r="D1757" s="67"/>
      <c r="E1757" s="4" t="s">
        <v>44</v>
      </c>
      <c r="F1757" s="52" t="s">
        <v>625</v>
      </c>
      <c r="G1757" s="7">
        <v>31</v>
      </c>
      <c r="H1757" s="9">
        <v>3.2258064516129998</v>
      </c>
      <c r="I1757" s="1">
        <v>3.2258064516129998</v>
      </c>
      <c r="J1757" s="1">
        <v>22.580645161290001</v>
      </c>
      <c r="K1757" s="1">
        <v>22.580645161290001</v>
      </c>
      <c r="L1757" s="1">
        <v>9.6774193548389995</v>
      </c>
      <c r="M1757" s="1">
        <v>12.903225806451999</v>
      </c>
      <c r="N1757" s="1">
        <v>3.2258064516129998</v>
      </c>
      <c r="O1757" s="1">
        <v>16.129032258064999</v>
      </c>
      <c r="P1757" s="3" t="s">
        <v>61</v>
      </c>
      <c r="Q1757" s="1">
        <v>6.4516129032259997</v>
      </c>
      <c r="R1757" s="1">
        <v>34.224137931034001</v>
      </c>
      <c r="S1757" s="8">
        <v>21.651701602092</v>
      </c>
    </row>
    <row r="1758" spans="3:19" x14ac:dyDescent="0.2">
      <c r="C1758" s="70"/>
      <c r="D1758" s="67"/>
      <c r="E1758" s="4" t="s">
        <v>37</v>
      </c>
      <c r="F1758" s="52" t="s">
        <v>625</v>
      </c>
      <c r="G1758" s="7">
        <v>22</v>
      </c>
      <c r="H1758" s="9">
        <v>9.0909090909089993</v>
      </c>
      <c r="I1758" s="3" t="s">
        <v>61</v>
      </c>
      <c r="J1758" s="1">
        <v>18.181818181817999</v>
      </c>
      <c r="K1758" s="1">
        <v>22.727272727273</v>
      </c>
      <c r="L1758" s="1">
        <v>18.181818181817999</v>
      </c>
      <c r="M1758" s="1">
        <v>4.5454545454549997</v>
      </c>
      <c r="N1758" s="3" t="s">
        <v>61</v>
      </c>
      <c r="O1758" s="1">
        <v>9.0909090909089993</v>
      </c>
      <c r="P1758" s="3" t="s">
        <v>61</v>
      </c>
      <c r="Q1758" s="1">
        <v>18.181818181817999</v>
      </c>
      <c r="R1758" s="1">
        <v>28.888888888888999</v>
      </c>
      <c r="S1758" s="8">
        <v>19.482688813372</v>
      </c>
    </row>
    <row r="1759" spans="3:19" x14ac:dyDescent="0.2">
      <c r="C1759" s="70"/>
      <c r="D1759" s="66" t="s">
        <v>20</v>
      </c>
      <c r="E1759" s="5" t="s">
        <v>39</v>
      </c>
      <c r="F1759" s="51" t="s">
        <v>624</v>
      </c>
      <c r="G1759" s="6">
        <v>175</v>
      </c>
      <c r="H1759" s="13">
        <v>1.714285714286</v>
      </c>
      <c r="I1759" s="2">
        <v>4</v>
      </c>
      <c r="J1759" s="2">
        <v>36.571428571429003</v>
      </c>
      <c r="K1759" s="2">
        <v>25.142857142857</v>
      </c>
      <c r="L1759" s="2">
        <v>15.428571428571001</v>
      </c>
      <c r="M1759" s="2">
        <v>6.8571428571429998</v>
      </c>
      <c r="N1759" s="2">
        <v>3.4285714285709998</v>
      </c>
      <c r="O1759" s="2">
        <v>4</v>
      </c>
      <c r="P1759" s="2">
        <v>1.142857142857</v>
      </c>
      <c r="Q1759" s="2">
        <v>1.714285714286</v>
      </c>
      <c r="R1759" s="2">
        <v>25.828488372092998</v>
      </c>
      <c r="S1759" s="11">
        <v>15.272991566350999</v>
      </c>
    </row>
    <row r="1760" spans="3:19" x14ac:dyDescent="0.2">
      <c r="C1760" s="70"/>
      <c r="D1760" s="67"/>
      <c r="E1760" s="4" t="s">
        <v>40</v>
      </c>
      <c r="F1760" s="52" t="s">
        <v>624</v>
      </c>
      <c r="G1760" s="7">
        <v>538</v>
      </c>
      <c r="H1760" s="9">
        <v>0.74349442379200004</v>
      </c>
      <c r="I1760" s="1">
        <v>1.4869888475840001</v>
      </c>
      <c r="J1760" s="1">
        <v>8.1784386617100004</v>
      </c>
      <c r="K1760" s="1">
        <v>17.286245353160002</v>
      </c>
      <c r="L1760" s="1">
        <v>17.472118959107998</v>
      </c>
      <c r="M1760" s="1">
        <v>12.825278810408999</v>
      </c>
      <c r="N1760" s="1">
        <v>13.940520446097</v>
      </c>
      <c r="O1760" s="1">
        <v>25.650557620817999</v>
      </c>
      <c r="P1760" s="1">
        <v>0.18587360594800001</v>
      </c>
      <c r="Q1760" s="1">
        <v>2.2304832713749998</v>
      </c>
      <c r="R1760" s="1">
        <v>44.828897338403003</v>
      </c>
      <c r="S1760" s="8">
        <v>20.402945667836001</v>
      </c>
    </row>
    <row r="1761" spans="3:19" x14ac:dyDescent="0.2">
      <c r="C1761" s="70"/>
      <c r="D1761" s="67"/>
      <c r="E1761" s="4" t="s">
        <v>41</v>
      </c>
      <c r="F1761" s="52" t="s">
        <v>624</v>
      </c>
      <c r="G1761" s="7">
        <v>0</v>
      </c>
      <c r="H1761" s="17" t="s">
        <v>61</v>
      </c>
      <c r="I1761" s="3" t="s">
        <v>61</v>
      </c>
      <c r="J1761" s="3" t="s">
        <v>61</v>
      </c>
      <c r="K1761" s="3" t="s">
        <v>61</v>
      </c>
      <c r="L1761" s="3" t="s">
        <v>61</v>
      </c>
      <c r="M1761" s="3" t="s">
        <v>61</v>
      </c>
      <c r="N1761" s="3" t="s">
        <v>61</v>
      </c>
      <c r="O1761" s="3" t="s">
        <v>61</v>
      </c>
      <c r="P1761" s="3" t="s">
        <v>61</v>
      </c>
      <c r="Q1761" s="3" t="s">
        <v>61</v>
      </c>
      <c r="R1761" s="3" t="s">
        <v>61</v>
      </c>
      <c r="S1761" s="18" t="s">
        <v>61</v>
      </c>
    </row>
    <row r="1762" spans="3:19" x14ac:dyDescent="0.2">
      <c r="C1762" s="70"/>
      <c r="D1762" s="67"/>
      <c r="E1762" s="4" t="s">
        <v>42</v>
      </c>
      <c r="F1762" s="52" t="s">
        <v>625</v>
      </c>
      <c r="G1762" s="7">
        <v>20</v>
      </c>
      <c r="H1762" s="17" t="s">
        <v>61</v>
      </c>
      <c r="I1762" s="3" t="s">
        <v>61</v>
      </c>
      <c r="J1762" s="3" t="s">
        <v>61</v>
      </c>
      <c r="K1762" s="1">
        <v>15</v>
      </c>
      <c r="L1762" s="1">
        <v>5</v>
      </c>
      <c r="M1762" s="1">
        <v>10</v>
      </c>
      <c r="N1762" s="1">
        <v>15</v>
      </c>
      <c r="O1762" s="1">
        <v>55</v>
      </c>
      <c r="P1762" s="3" t="s">
        <v>61</v>
      </c>
      <c r="Q1762" s="3" t="s">
        <v>61</v>
      </c>
      <c r="R1762" s="1">
        <v>58.125</v>
      </c>
      <c r="S1762" s="8">
        <v>18.458256603538999</v>
      </c>
    </row>
    <row r="1763" spans="3:19" x14ac:dyDescent="0.2">
      <c r="C1763" s="70"/>
      <c r="D1763" s="67"/>
      <c r="E1763" s="4" t="s">
        <v>43</v>
      </c>
      <c r="F1763" s="52" t="s">
        <v>625</v>
      </c>
      <c r="G1763" s="7">
        <v>5</v>
      </c>
      <c r="H1763" s="17" t="s">
        <v>61</v>
      </c>
      <c r="I1763" s="3" t="s">
        <v>61</v>
      </c>
      <c r="J1763" s="1">
        <v>20</v>
      </c>
      <c r="K1763" s="1">
        <v>20</v>
      </c>
      <c r="L1763" s="1">
        <v>20</v>
      </c>
      <c r="M1763" s="3" t="s">
        <v>61</v>
      </c>
      <c r="N1763" s="3" t="s">
        <v>61</v>
      </c>
      <c r="O1763" s="1">
        <v>40</v>
      </c>
      <c r="P1763" s="3" t="s">
        <v>61</v>
      </c>
      <c r="Q1763" s="3" t="s">
        <v>61</v>
      </c>
      <c r="R1763" s="1">
        <v>44</v>
      </c>
      <c r="S1763" s="8">
        <v>26.960619429086002</v>
      </c>
    </row>
    <row r="1764" spans="3:19" x14ac:dyDescent="0.2">
      <c r="C1764" s="70"/>
      <c r="D1764" s="67"/>
      <c r="E1764" s="4" t="s">
        <v>44</v>
      </c>
      <c r="F1764" s="52" t="s">
        <v>625</v>
      </c>
      <c r="G1764" s="7">
        <v>14</v>
      </c>
      <c r="H1764" s="9">
        <v>7.1428571428570002</v>
      </c>
      <c r="I1764" s="3" t="s">
        <v>61</v>
      </c>
      <c r="J1764" s="1">
        <v>7.1428571428570002</v>
      </c>
      <c r="K1764" s="1">
        <v>21.428571428571001</v>
      </c>
      <c r="L1764" s="1">
        <v>14.285714285714</v>
      </c>
      <c r="M1764" s="1">
        <v>21.428571428571001</v>
      </c>
      <c r="N1764" s="3" t="s">
        <v>61</v>
      </c>
      <c r="O1764" s="1">
        <v>28.571428571428999</v>
      </c>
      <c r="P1764" s="3" t="s">
        <v>61</v>
      </c>
      <c r="Q1764" s="3" t="s">
        <v>61</v>
      </c>
      <c r="R1764" s="1">
        <v>41.964285714286</v>
      </c>
      <c r="S1764" s="8">
        <v>23.208473490479001</v>
      </c>
    </row>
    <row r="1765" spans="3:19" x14ac:dyDescent="0.2">
      <c r="C1765" s="70"/>
      <c r="D1765" s="67"/>
      <c r="E1765" s="4" t="s">
        <v>37</v>
      </c>
      <c r="F1765" s="52" t="s">
        <v>625</v>
      </c>
      <c r="G1765" s="7">
        <v>11</v>
      </c>
      <c r="H1765" s="9">
        <v>18.181818181817999</v>
      </c>
      <c r="I1765" s="3" t="s">
        <v>61</v>
      </c>
      <c r="J1765" s="1">
        <v>18.181818181817999</v>
      </c>
      <c r="K1765" s="1">
        <v>18.181818181817999</v>
      </c>
      <c r="L1765" s="1">
        <v>9.0909090909089993</v>
      </c>
      <c r="M1765" s="1">
        <v>9.0909090909089993</v>
      </c>
      <c r="N1765" s="3" t="s">
        <v>61</v>
      </c>
      <c r="O1765" s="1">
        <v>9.0909090909089993</v>
      </c>
      <c r="P1765" s="3" t="s">
        <v>61</v>
      </c>
      <c r="Q1765" s="1">
        <v>18.181818181817999</v>
      </c>
      <c r="R1765" s="1">
        <v>26.388888888888999</v>
      </c>
      <c r="S1765" s="8">
        <v>22.224392255158001</v>
      </c>
    </row>
    <row r="1766" spans="3:19" x14ac:dyDescent="0.2">
      <c r="C1766" s="70"/>
      <c r="D1766" s="66" t="s">
        <v>21</v>
      </c>
      <c r="E1766" s="5" t="s">
        <v>39</v>
      </c>
      <c r="F1766" s="51" t="s">
        <v>624</v>
      </c>
      <c r="G1766" s="6">
        <v>283</v>
      </c>
      <c r="H1766" s="13">
        <v>1.413427561837</v>
      </c>
      <c r="I1766" s="2">
        <v>6.0070671378089999</v>
      </c>
      <c r="J1766" s="2">
        <v>43.109540636041999</v>
      </c>
      <c r="K1766" s="2">
        <v>22.968197879859002</v>
      </c>
      <c r="L1766" s="2">
        <v>8.8339222614840001</v>
      </c>
      <c r="M1766" s="2">
        <v>7.7738515901060001</v>
      </c>
      <c r="N1766" s="2">
        <v>2.8268551236750001</v>
      </c>
      <c r="O1766" s="2">
        <v>1.413427561837</v>
      </c>
      <c r="P1766" s="2">
        <v>1.0600706713779999</v>
      </c>
      <c r="Q1766" s="2">
        <v>4.5936395759720003</v>
      </c>
      <c r="R1766" s="2">
        <v>22.916666666666998</v>
      </c>
      <c r="S1766" s="11">
        <v>13.310612223692999</v>
      </c>
    </row>
    <row r="1767" spans="3:19" x14ac:dyDescent="0.2">
      <c r="C1767" s="70"/>
      <c r="D1767" s="67"/>
      <c r="E1767" s="4" t="s">
        <v>40</v>
      </c>
      <c r="F1767" s="52" t="s">
        <v>624</v>
      </c>
      <c r="G1767" s="7">
        <v>435</v>
      </c>
      <c r="H1767" s="9">
        <v>0.68965517241399998</v>
      </c>
      <c r="I1767" s="1">
        <v>3.9080459770110001</v>
      </c>
      <c r="J1767" s="1">
        <v>17.701149425286999</v>
      </c>
      <c r="K1767" s="1">
        <v>10.114942528736</v>
      </c>
      <c r="L1767" s="1">
        <v>19.540229885056998</v>
      </c>
      <c r="M1767" s="1">
        <v>14.252873563217999</v>
      </c>
      <c r="N1767" s="1">
        <v>11.034482758620999</v>
      </c>
      <c r="O1767" s="1">
        <v>18.850574712644001</v>
      </c>
      <c r="P1767" s="1">
        <v>0.22988505747099999</v>
      </c>
      <c r="Q1767" s="1">
        <v>3.6781609195399998</v>
      </c>
      <c r="R1767" s="1">
        <v>39.952267303103</v>
      </c>
      <c r="S1767" s="8">
        <v>20.917160907856001</v>
      </c>
    </row>
    <row r="1768" spans="3:19" x14ac:dyDescent="0.2">
      <c r="C1768" s="70"/>
      <c r="D1768" s="67"/>
      <c r="E1768" s="4" t="s">
        <v>41</v>
      </c>
      <c r="F1768" s="52" t="s">
        <v>624</v>
      </c>
      <c r="G1768" s="7">
        <v>0</v>
      </c>
      <c r="H1768" s="17" t="s">
        <v>61</v>
      </c>
      <c r="I1768" s="3" t="s">
        <v>61</v>
      </c>
      <c r="J1768" s="3" t="s">
        <v>61</v>
      </c>
      <c r="K1768" s="3" t="s">
        <v>61</v>
      </c>
      <c r="L1768" s="3" t="s">
        <v>61</v>
      </c>
      <c r="M1768" s="3" t="s">
        <v>61</v>
      </c>
      <c r="N1768" s="3" t="s">
        <v>61</v>
      </c>
      <c r="O1768" s="3" t="s">
        <v>61</v>
      </c>
      <c r="P1768" s="3" t="s">
        <v>61</v>
      </c>
      <c r="Q1768" s="3" t="s">
        <v>61</v>
      </c>
      <c r="R1768" s="3" t="s">
        <v>61</v>
      </c>
      <c r="S1768" s="18" t="s">
        <v>61</v>
      </c>
    </row>
    <row r="1769" spans="3:19" x14ac:dyDescent="0.2">
      <c r="C1769" s="70"/>
      <c r="D1769" s="67"/>
      <c r="E1769" s="4" t="s">
        <v>42</v>
      </c>
      <c r="F1769" s="52" t="s">
        <v>625</v>
      </c>
      <c r="G1769" s="7">
        <v>14</v>
      </c>
      <c r="H1769" s="17" t="s">
        <v>61</v>
      </c>
      <c r="I1769" s="3" t="s">
        <v>61</v>
      </c>
      <c r="J1769" s="1">
        <v>35.714285714286</v>
      </c>
      <c r="K1769" s="3" t="s">
        <v>61</v>
      </c>
      <c r="L1769" s="1">
        <v>14.285714285714</v>
      </c>
      <c r="M1769" s="1">
        <v>14.285714285714</v>
      </c>
      <c r="N1769" s="1">
        <v>14.285714285714</v>
      </c>
      <c r="O1769" s="1">
        <v>14.285714285714</v>
      </c>
      <c r="P1769" s="3" t="s">
        <v>61</v>
      </c>
      <c r="Q1769" s="1">
        <v>7.1428571428570002</v>
      </c>
      <c r="R1769" s="1">
        <v>37.692307692307999</v>
      </c>
      <c r="S1769" s="8">
        <v>21.829393850894</v>
      </c>
    </row>
    <row r="1770" spans="3:19" x14ac:dyDescent="0.2">
      <c r="C1770" s="70"/>
      <c r="D1770" s="67"/>
      <c r="E1770" s="4" t="s">
        <v>43</v>
      </c>
      <c r="F1770" s="52" t="s">
        <v>625</v>
      </c>
      <c r="G1770" s="7">
        <v>5</v>
      </c>
      <c r="H1770" s="17" t="s">
        <v>61</v>
      </c>
      <c r="I1770" s="3" t="s">
        <v>61</v>
      </c>
      <c r="J1770" s="1">
        <v>20</v>
      </c>
      <c r="K1770" s="3" t="s">
        <v>61</v>
      </c>
      <c r="L1770" s="1">
        <v>20</v>
      </c>
      <c r="M1770" s="1">
        <v>20</v>
      </c>
      <c r="N1770" s="3" t="s">
        <v>61</v>
      </c>
      <c r="O1770" s="3" t="s">
        <v>61</v>
      </c>
      <c r="P1770" s="3" t="s">
        <v>61</v>
      </c>
      <c r="Q1770" s="1">
        <v>40</v>
      </c>
      <c r="R1770" s="1">
        <v>31.666666666666998</v>
      </c>
      <c r="S1770" s="8">
        <v>15.27525231652</v>
      </c>
    </row>
    <row r="1771" spans="3:19" x14ac:dyDescent="0.2">
      <c r="C1771" s="70"/>
      <c r="D1771" s="67"/>
      <c r="E1771" s="4" t="s">
        <v>44</v>
      </c>
      <c r="F1771" s="52" t="s">
        <v>625</v>
      </c>
      <c r="G1771" s="7">
        <v>17</v>
      </c>
      <c r="H1771" s="17" t="s">
        <v>61</v>
      </c>
      <c r="I1771" s="1">
        <v>5.8823529411760003</v>
      </c>
      <c r="J1771" s="1">
        <v>35.294117647058997</v>
      </c>
      <c r="K1771" s="1">
        <v>23.529411764706001</v>
      </c>
      <c r="L1771" s="1">
        <v>5.8823529411760003</v>
      </c>
      <c r="M1771" s="1">
        <v>5.8823529411760003</v>
      </c>
      <c r="N1771" s="1">
        <v>5.8823529411760003</v>
      </c>
      <c r="O1771" s="1">
        <v>5.8823529411760003</v>
      </c>
      <c r="P1771" s="3" t="s">
        <v>61</v>
      </c>
      <c r="Q1771" s="1">
        <v>11.764705882353001</v>
      </c>
      <c r="R1771" s="1">
        <v>27</v>
      </c>
      <c r="S1771" s="8">
        <v>17.933408567730002</v>
      </c>
    </row>
    <row r="1772" spans="3:19" x14ac:dyDescent="0.2">
      <c r="C1772" s="70"/>
      <c r="D1772" s="67"/>
      <c r="E1772" s="4" t="s">
        <v>37</v>
      </c>
      <c r="F1772" s="52" t="s">
        <v>625</v>
      </c>
      <c r="G1772" s="7">
        <v>11</v>
      </c>
      <c r="H1772" s="17" t="s">
        <v>61</v>
      </c>
      <c r="I1772" s="3" t="s">
        <v>61</v>
      </c>
      <c r="J1772" s="1">
        <v>18.181818181817999</v>
      </c>
      <c r="K1772" s="1">
        <v>27.272727272727</v>
      </c>
      <c r="L1772" s="1">
        <v>27.272727272727</v>
      </c>
      <c r="M1772" s="3" t="s">
        <v>61</v>
      </c>
      <c r="N1772" s="3" t="s">
        <v>61</v>
      </c>
      <c r="O1772" s="1">
        <v>9.0909090909089993</v>
      </c>
      <c r="P1772" s="3" t="s">
        <v>61</v>
      </c>
      <c r="Q1772" s="1">
        <v>18.181818181817999</v>
      </c>
      <c r="R1772" s="1">
        <v>31.388888888888999</v>
      </c>
      <c r="S1772" s="8">
        <v>17.28036779444</v>
      </c>
    </row>
    <row r="1773" spans="3:19" x14ac:dyDescent="0.2">
      <c r="C1773" s="66" t="s">
        <v>45</v>
      </c>
      <c r="D1773" s="64" t="s">
        <v>19</v>
      </c>
      <c r="E1773" s="5" t="s">
        <v>46</v>
      </c>
      <c r="F1773" s="51" t="s">
        <v>624</v>
      </c>
      <c r="G1773" s="6">
        <v>770</v>
      </c>
      <c r="H1773" s="13">
        <v>0.77922077922099997</v>
      </c>
      <c r="I1773" s="2">
        <v>2.9870129870130002</v>
      </c>
      <c r="J1773" s="2">
        <v>16.363636363636001</v>
      </c>
      <c r="K1773" s="2">
        <v>14.545454545455</v>
      </c>
      <c r="L1773" s="2">
        <v>17.532467532468001</v>
      </c>
      <c r="M1773" s="2">
        <v>12.987012987012999</v>
      </c>
      <c r="N1773" s="2">
        <v>11.298701298700999</v>
      </c>
      <c r="O1773" s="2">
        <v>20.779220779220999</v>
      </c>
      <c r="P1773" s="2">
        <v>0.25974025973999998</v>
      </c>
      <c r="Q1773" s="2">
        <v>2.4675324675320001</v>
      </c>
      <c r="R1773" s="2">
        <v>40.595872170439002</v>
      </c>
      <c r="S1773" s="11">
        <v>21.104962993057001</v>
      </c>
    </row>
    <row r="1774" spans="3:19" ht="26" x14ac:dyDescent="0.2">
      <c r="C1774" s="70"/>
      <c r="D1774" s="65"/>
      <c r="E1774" s="4" t="s">
        <v>47</v>
      </c>
      <c r="F1774" s="52" t="s">
        <v>624</v>
      </c>
      <c r="G1774" s="7">
        <v>335</v>
      </c>
      <c r="H1774" s="9">
        <v>0.59701492537300005</v>
      </c>
      <c r="I1774" s="1">
        <v>2.985074626866</v>
      </c>
      <c r="J1774" s="1">
        <v>18.805970149254001</v>
      </c>
      <c r="K1774" s="1">
        <v>17.611940298507001</v>
      </c>
      <c r="L1774" s="1">
        <v>15.522388059701001</v>
      </c>
      <c r="M1774" s="1">
        <v>11.044776119403</v>
      </c>
      <c r="N1774" s="1">
        <v>10.746268656716</v>
      </c>
      <c r="O1774" s="1">
        <v>19.402985074627001</v>
      </c>
      <c r="P1774" s="1">
        <v>0.29850746268700001</v>
      </c>
      <c r="Q1774" s="1">
        <v>2.985074626866</v>
      </c>
      <c r="R1774" s="1">
        <v>39.007692307691997</v>
      </c>
      <c r="S1774" s="8">
        <v>21.248546120869001</v>
      </c>
    </row>
    <row r="1775" spans="3:19" x14ac:dyDescent="0.2">
      <c r="C1775" s="70"/>
      <c r="D1775" s="65"/>
      <c r="E1775" s="4" t="s">
        <v>48</v>
      </c>
      <c r="F1775" s="52" t="s">
        <v>625</v>
      </c>
      <c r="G1775" s="7">
        <v>34</v>
      </c>
      <c r="H1775" s="17" t="s">
        <v>61</v>
      </c>
      <c r="I1775" s="1">
        <v>5.8823529411760003</v>
      </c>
      <c r="J1775" s="1">
        <v>26.470588235293999</v>
      </c>
      <c r="K1775" s="1">
        <v>23.529411764706001</v>
      </c>
      <c r="L1775" s="1">
        <v>14.705882352941</v>
      </c>
      <c r="M1775" s="1">
        <v>11.764705882353001</v>
      </c>
      <c r="N1775" s="1">
        <v>8.8235294117649996</v>
      </c>
      <c r="O1775" s="1">
        <v>2.9411764705880001</v>
      </c>
      <c r="P1775" s="3" t="s">
        <v>61</v>
      </c>
      <c r="Q1775" s="1">
        <v>5.8823529411760003</v>
      </c>
      <c r="R1775" s="1">
        <v>29.453125</v>
      </c>
      <c r="S1775" s="8">
        <v>15.998164902324</v>
      </c>
    </row>
    <row r="1776" spans="3:19" ht="39" x14ac:dyDescent="0.2">
      <c r="C1776" s="70"/>
      <c r="D1776" s="65"/>
      <c r="E1776" s="4" t="s">
        <v>49</v>
      </c>
      <c r="F1776" s="52" t="s">
        <v>624</v>
      </c>
      <c r="G1776" s="7">
        <v>318</v>
      </c>
      <c r="H1776" s="9">
        <v>2.2012578616349998</v>
      </c>
      <c r="I1776" s="1">
        <v>4.0880503144649998</v>
      </c>
      <c r="J1776" s="1">
        <v>33.018867924528003</v>
      </c>
      <c r="K1776" s="1">
        <v>22.012578616351998</v>
      </c>
      <c r="L1776" s="1">
        <v>14.150943396225999</v>
      </c>
      <c r="M1776" s="1">
        <v>9.4339622641510008</v>
      </c>
      <c r="N1776" s="1">
        <v>4.0880503144649998</v>
      </c>
      <c r="O1776" s="1">
        <v>6.9182389937110003</v>
      </c>
      <c r="P1776" s="1">
        <v>0.62893081761000003</v>
      </c>
      <c r="Q1776" s="1">
        <v>3.4591194968550001</v>
      </c>
      <c r="R1776" s="1">
        <v>28.257328990228</v>
      </c>
      <c r="S1776" s="8">
        <v>17.513316223091</v>
      </c>
    </row>
    <row r="1777" spans="2:22" x14ac:dyDescent="0.2">
      <c r="C1777" s="70"/>
      <c r="D1777" s="65"/>
      <c r="E1777" s="4" t="s">
        <v>50</v>
      </c>
      <c r="F1777" s="52" t="s">
        <v>625</v>
      </c>
      <c r="G1777" s="7">
        <v>18</v>
      </c>
      <c r="H1777" s="17" t="s">
        <v>61</v>
      </c>
      <c r="I1777" s="3" t="s">
        <v>61</v>
      </c>
      <c r="J1777" s="1">
        <v>38.888888888888999</v>
      </c>
      <c r="K1777" s="1">
        <v>38.888888888888999</v>
      </c>
      <c r="L1777" s="1">
        <v>16.666666666666998</v>
      </c>
      <c r="M1777" s="3" t="s">
        <v>61</v>
      </c>
      <c r="N1777" s="3" t="s">
        <v>61</v>
      </c>
      <c r="O1777" s="3" t="s">
        <v>61</v>
      </c>
      <c r="P1777" s="3" t="s">
        <v>61</v>
      </c>
      <c r="Q1777" s="1">
        <v>5.5555555555560003</v>
      </c>
      <c r="R1777" s="1">
        <v>22.647058823529001</v>
      </c>
      <c r="S1777" s="8">
        <v>7.5244698855680001</v>
      </c>
    </row>
    <row r="1778" spans="2:22" x14ac:dyDescent="0.2">
      <c r="C1778" s="70"/>
      <c r="D1778" s="65"/>
      <c r="E1778" s="4" t="s">
        <v>44</v>
      </c>
      <c r="F1778" s="52" t="s">
        <v>625</v>
      </c>
      <c r="G1778" s="7">
        <v>25</v>
      </c>
      <c r="H1778" s="9">
        <v>8</v>
      </c>
      <c r="I1778" s="1">
        <v>8</v>
      </c>
      <c r="J1778" s="1">
        <v>40</v>
      </c>
      <c r="K1778" s="1">
        <v>8</v>
      </c>
      <c r="L1778" s="1">
        <v>12</v>
      </c>
      <c r="M1778" s="1">
        <v>8</v>
      </c>
      <c r="N1778" s="1">
        <v>4</v>
      </c>
      <c r="O1778" s="3" t="s">
        <v>61</v>
      </c>
      <c r="P1778" s="1">
        <v>4</v>
      </c>
      <c r="Q1778" s="1">
        <v>8</v>
      </c>
      <c r="R1778" s="1">
        <v>20.434782608696</v>
      </c>
      <c r="S1778" s="8">
        <v>14.725753837646</v>
      </c>
    </row>
    <row r="1779" spans="2:22" x14ac:dyDescent="0.2">
      <c r="C1779" s="70"/>
      <c r="D1779" s="65"/>
      <c r="E1779" s="4" t="s">
        <v>37</v>
      </c>
      <c r="F1779" s="52" t="s">
        <v>625</v>
      </c>
      <c r="G1779" s="7">
        <v>28</v>
      </c>
      <c r="H1779" s="17" t="s">
        <v>61</v>
      </c>
      <c r="I1779" s="3" t="s">
        <v>61</v>
      </c>
      <c r="J1779" s="1">
        <v>17.857142857143</v>
      </c>
      <c r="K1779" s="1">
        <v>14.285714285714</v>
      </c>
      <c r="L1779" s="3" t="s">
        <v>61</v>
      </c>
      <c r="M1779" s="1">
        <v>7.1428571428570002</v>
      </c>
      <c r="N1779" s="1">
        <v>10.714285714286</v>
      </c>
      <c r="O1779" s="1">
        <v>17.857142857143</v>
      </c>
      <c r="P1779" s="1">
        <v>3.5714285714290002</v>
      </c>
      <c r="Q1779" s="1">
        <v>28.571428571428999</v>
      </c>
      <c r="R1779" s="1">
        <v>39.625</v>
      </c>
      <c r="S1779" s="8">
        <v>24.739099141153002</v>
      </c>
    </row>
    <row r="1780" spans="2:22" x14ac:dyDescent="0.2">
      <c r="C1780" s="70"/>
      <c r="D1780" s="65"/>
      <c r="E1780" s="4" t="s">
        <v>51</v>
      </c>
      <c r="F1780" s="52" t="s">
        <v>624</v>
      </c>
      <c r="G1780" s="7">
        <v>1105</v>
      </c>
      <c r="H1780" s="9">
        <v>0.72398190045199995</v>
      </c>
      <c r="I1780" s="1">
        <v>2.9864253393669999</v>
      </c>
      <c r="J1780" s="1">
        <v>17.104072398189999</v>
      </c>
      <c r="K1780" s="1">
        <v>15.475113122172001</v>
      </c>
      <c r="L1780" s="1">
        <v>16.923076923077002</v>
      </c>
      <c r="M1780" s="1">
        <v>12.398190045249001</v>
      </c>
      <c r="N1780" s="1">
        <v>11.131221719457001</v>
      </c>
      <c r="O1780" s="1">
        <v>20.361990950226001</v>
      </c>
      <c r="P1780" s="1">
        <v>0.27149321266999998</v>
      </c>
      <c r="Q1780" s="1">
        <v>2.6244343891400002</v>
      </c>
      <c r="R1780" s="1">
        <v>40.116171003717</v>
      </c>
      <c r="S1780" s="8">
        <v>21.151127929120001</v>
      </c>
    </row>
    <row r="1781" spans="2:22" x14ac:dyDescent="0.2">
      <c r="C1781" s="70"/>
      <c r="D1781" s="65"/>
      <c r="E1781" s="4" t="s">
        <v>52</v>
      </c>
      <c r="F1781" s="52" t="s">
        <v>624</v>
      </c>
      <c r="G1781" s="7">
        <v>352</v>
      </c>
      <c r="H1781" s="9">
        <v>1.988636363636</v>
      </c>
      <c r="I1781" s="1">
        <v>4.261363636364</v>
      </c>
      <c r="J1781" s="1">
        <v>32.386363636364003</v>
      </c>
      <c r="K1781" s="1">
        <v>22.159090909090999</v>
      </c>
      <c r="L1781" s="1">
        <v>14.204545454545</v>
      </c>
      <c r="M1781" s="1">
        <v>9.6590909090910007</v>
      </c>
      <c r="N1781" s="1">
        <v>4.5454545454549997</v>
      </c>
      <c r="O1781" s="1">
        <v>6.5340909090909998</v>
      </c>
      <c r="P1781" s="1">
        <v>0.56818181818199998</v>
      </c>
      <c r="Q1781" s="1">
        <v>3.693181818182</v>
      </c>
      <c r="R1781" s="1">
        <v>28.370206489676001</v>
      </c>
      <c r="S1781" s="8">
        <v>17.357261417680999</v>
      </c>
    </row>
    <row r="1782" spans="2:22" x14ac:dyDescent="0.2">
      <c r="C1782" s="66" t="s">
        <v>53</v>
      </c>
      <c r="D1782" s="64" t="s">
        <v>19</v>
      </c>
      <c r="E1782" s="5" t="s">
        <v>54</v>
      </c>
      <c r="F1782" s="51" t="s">
        <v>624</v>
      </c>
      <c r="G1782" s="6">
        <v>513</v>
      </c>
      <c r="H1782" s="13">
        <v>1.559454191033</v>
      </c>
      <c r="I1782" s="2">
        <v>1.7543859649119999</v>
      </c>
      <c r="J1782" s="2">
        <v>17.738791423001999</v>
      </c>
      <c r="K1782" s="2">
        <v>14.814814814815</v>
      </c>
      <c r="L1782" s="2">
        <v>13.840155945418999</v>
      </c>
      <c r="M1782" s="2">
        <v>13.645224171540001</v>
      </c>
      <c r="N1782" s="2">
        <v>10.721247563353</v>
      </c>
      <c r="O1782" s="2">
        <v>21.442495126706</v>
      </c>
      <c r="P1782" s="2">
        <v>0.58479532163699999</v>
      </c>
      <c r="Q1782" s="2">
        <v>3.8986354775829999</v>
      </c>
      <c r="R1782" s="2">
        <v>40.542596348883997</v>
      </c>
      <c r="S1782" s="11">
        <v>21.690431251578001</v>
      </c>
    </row>
    <row r="1783" spans="2:22" x14ac:dyDescent="0.2">
      <c r="C1783" s="70"/>
      <c r="D1783" s="65"/>
      <c r="E1783" s="4" t="s">
        <v>55</v>
      </c>
      <c r="F1783" s="52" t="s">
        <v>624</v>
      </c>
      <c r="G1783" s="7">
        <v>639</v>
      </c>
      <c r="H1783" s="9">
        <v>0.93896713615000005</v>
      </c>
      <c r="I1783" s="1">
        <v>3.1298904538340002</v>
      </c>
      <c r="J1783" s="1">
        <v>22.222222222222001</v>
      </c>
      <c r="K1783" s="1">
        <v>17.214397496088001</v>
      </c>
      <c r="L1783" s="1">
        <v>18.622848200313001</v>
      </c>
      <c r="M1783" s="1">
        <v>10.641627543036</v>
      </c>
      <c r="N1783" s="1">
        <v>8.2942097026599999</v>
      </c>
      <c r="O1783" s="1">
        <v>16.275430359937001</v>
      </c>
      <c r="P1783" s="1">
        <v>0.31298904538299999</v>
      </c>
      <c r="Q1783" s="1">
        <v>2.347417840376</v>
      </c>
      <c r="R1783" s="1">
        <v>36.418269230768999</v>
      </c>
      <c r="S1783" s="8">
        <v>20.612893615295</v>
      </c>
    </row>
    <row r="1784" spans="2:22" x14ac:dyDescent="0.2">
      <c r="C1784" s="70"/>
      <c r="D1784" s="65"/>
      <c r="E1784" s="4" t="s">
        <v>56</v>
      </c>
      <c r="F1784" s="52" t="s">
        <v>624</v>
      </c>
      <c r="G1784" s="7">
        <v>376</v>
      </c>
      <c r="H1784" s="9">
        <v>0.79787234042599997</v>
      </c>
      <c r="I1784" s="1">
        <v>5.5851063829790002</v>
      </c>
      <c r="J1784" s="1">
        <v>24.468085106383</v>
      </c>
      <c r="K1784" s="1">
        <v>20.212765957447001</v>
      </c>
      <c r="L1784" s="1">
        <v>14.095744680851</v>
      </c>
      <c r="M1784" s="1">
        <v>9.8404255319150007</v>
      </c>
      <c r="N1784" s="1">
        <v>9.3085106382979994</v>
      </c>
      <c r="O1784" s="1">
        <v>10.372340425532</v>
      </c>
      <c r="P1784" s="1">
        <v>0.53191489361699995</v>
      </c>
      <c r="Q1784" s="1">
        <v>4.787234042553</v>
      </c>
      <c r="R1784" s="1">
        <v>32.730446927373997</v>
      </c>
      <c r="S1784" s="8">
        <v>19.560989742025999</v>
      </c>
    </row>
    <row r="1785" spans="2:22" x14ac:dyDescent="0.2">
      <c r="C1785" s="66" t="s">
        <v>57</v>
      </c>
      <c r="D1785" s="64" t="s">
        <v>19</v>
      </c>
      <c r="E1785" s="5" t="s">
        <v>58</v>
      </c>
      <c r="F1785" s="51" t="s">
        <v>624</v>
      </c>
      <c r="G1785" s="6">
        <v>537</v>
      </c>
      <c r="H1785" s="13">
        <v>0.55865921787700001</v>
      </c>
      <c r="I1785" s="2">
        <v>4.2830540037239997</v>
      </c>
      <c r="J1785" s="2">
        <v>17.690875232774999</v>
      </c>
      <c r="K1785" s="2">
        <v>18.249534450652</v>
      </c>
      <c r="L1785" s="2">
        <v>13.966480446926999</v>
      </c>
      <c r="M1785" s="2">
        <v>11.731843575418999</v>
      </c>
      <c r="N1785" s="2">
        <v>10.986964618249999</v>
      </c>
      <c r="O1785" s="2">
        <v>18.621973929235999</v>
      </c>
      <c r="P1785" s="2">
        <v>0.93109869646200005</v>
      </c>
      <c r="Q1785" s="2">
        <v>2.9795158286780001</v>
      </c>
      <c r="R1785" s="2">
        <v>38.406909788867999</v>
      </c>
      <c r="S1785" s="11">
        <v>21.437083035853998</v>
      </c>
    </row>
    <row r="1786" spans="2:22" x14ac:dyDescent="0.2">
      <c r="C1786" s="67"/>
      <c r="D1786" s="65"/>
      <c r="E1786" s="4" t="s">
        <v>59</v>
      </c>
      <c r="F1786" s="52" t="s">
        <v>624</v>
      </c>
      <c r="G1786" s="7">
        <v>682</v>
      </c>
      <c r="H1786" s="9">
        <v>1.759530791789</v>
      </c>
      <c r="I1786" s="1">
        <v>2.7859237536660002</v>
      </c>
      <c r="J1786" s="1">
        <v>21.847507331378001</v>
      </c>
      <c r="K1786" s="1">
        <v>15.24926686217</v>
      </c>
      <c r="L1786" s="1">
        <v>16.422287390028998</v>
      </c>
      <c r="M1786" s="1">
        <v>11.290322580645</v>
      </c>
      <c r="N1786" s="1">
        <v>8.6510263929620006</v>
      </c>
      <c r="O1786" s="1">
        <v>17.448680351905999</v>
      </c>
      <c r="P1786" s="1">
        <v>0.146627565982</v>
      </c>
      <c r="Q1786" s="1">
        <v>4.3988269794720001</v>
      </c>
      <c r="R1786" s="1">
        <v>37.216257668711997</v>
      </c>
      <c r="S1786" s="8">
        <v>21.240702589503002</v>
      </c>
    </row>
    <row r="1787" spans="2:22" x14ac:dyDescent="0.2">
      <c r="C1787" s="71"/>
      <c r="D1787" s="68"/>
      <c r="E1787" s="19" t="s">
        <v>60</v>
      </c>
      <c r="F1787" s="53" t="s">
        <v>624</v>
      </c>
      <c r="G1787" s="21">
        <v>309</v>
      </c>
      <c r="H1787" s="36">
        <v>0.64724919093900002</v>
      </c>
      <c r="I1787" s="16">
        <v>2.5889967637539999</v>
      </c>
      <c r="J1787" s="16">
        <v>26.213592233010001</v>
      </c>
      <c r="K1787" s="16">
        <v>19.417475728155001</v>
      </c>
      <c r="L1787" s="16">
        <v>18.122977346277999</v>
      </c>
      <c r="M1787" s="16">
        <v>11.326860841424001</v>
      </c>
      <c r="N1787" s="16">
        <v>8.0906148867310002</v>
      </c>
      <c r="O1787" s="16">
        <v>11.003236245955</v>
      </c>
      <c r="P1787" s="16">
        <v>0.32362459546900002</v>
      </c>
      <c r="Q1787" s="16">
        <v>2.2653721682849999</v>
      </c>
      <c r="R1787" s="16">
        <v>33.625827814570002</v>
      </c>
      <c r="S1787" s="34">
        <v>18.988518872735</v>
      </c>
    </row>
    <row r="1788" spans="2:22" x14ac:dyDescent="0.2">
      <c r="C1788" s="44" t="s">
        <v>626</v>
      </c>
    </row>
    <row r="1789" spans="2:22" x14ac:dyDescent="0.2">
      <c r="B1789" s="22" t="str">
        <f xml:space="preserve"> HYPERLINK("#'目次'!B28", "[22]")</f>
        <v>[22]</v>
      </c>
      <c r="C1789" s="58" t="s">
        <v>256</v>
      </c>
      <c r="D1789" s="59"/>
      <c r="E1789" s="59"/>
      <c r="F1789" s="59"/>
      <c r="G1789" s="59"/>
      <c r="H1789" s="59"/>
      <c r="I1789" s="59"/>
      <c r="J1789" s="59"/>
      <c r="K1789" s="59"/>
      <c r="L1789" s="59"/>
      <c r="M1789" s="59"/>
      <c r="N1789" s="59"/>
      <c r="O1789" s="59"/>
      <c r="P1789" s="59"/>
      <c r="Q1789" s="59"/>
      <c r="R1789" s="59"/>
      <c r="S1789" s="59"/>
      <c r="T1789" s="59"/>
      <c r="U1789" s="59"/>
      <c r="V1789" s="59"/>
    </row>
    <row r="1792" spans="2:22" x14ac:dyDescent="0.2">
      <c r="C1792" s="58" t="s">
        <v>13</v>
      </c>
      <c r="D1792" s="59"/>
      <c r="E1792" s="59"/>
      <c r="F1792" s="59"/>
      <c r="G1792" s="59"/>
      <c r="H1792" s="59"/>
      <c r="I1792" s="59"/>
      <c r="J1792" s="59"/>
      <c r="K1792" s="59"/>
      <c r="L1792" s="59"/>
      <c r="M1792" s="59"/>
      <c r="N1792" s="59"/>
      <c r="O1792" s="59"/>
      <c r="P1792" s="59"/>
      <c r="Q1792" s="59"/>
      <c r="R1792" s="59"/>
      <c r="S1792" s="59"/>
      <c r="T1792" s="59"/>
      <c r="U1792" s="59"/>
      <c r="V1792" s="59"/>
    </row>
    <row r="1793" spans="3:16" ht="39" x14ac:dyDescent="0.2">
      <c r="C1793" s="60"/>
      <c r="D1793" s="61"/>
      <c r="E1793" s="61"/>
      <c r="F1793" s="61"/>
      <c r="G1793" s="20" t="s">
        <v>14</v>
      </c>
      <c r="H1793" s="25" t="s">
        <v>257</v>
      </c>
      <c r="I1793" s="10" t="s">
        <v>258</v>
      </c>
      <c r="J1793" s="10" t="s">
        <v>259</v>
      </c>
      <c r="K1793" s="10" t="s">
        <v>260</v>
      </c>
      <c r="L1793" s="10" t="s">
        <v>37</v>
      </c>
      <c r="M1793" s="10" t="s">
        <v>261</v>
      </c>
      <c r="N1793" s="10" t="s">
        <v>262</v>
      </c>
      <c r="O1793" s="10" t="s">
        <v>263</v>
      </c>
      <c r="P1793" s="26" t="s">
        <v>76</v>
      </c>
    </row>
    <row r="1794" spans="3:16" x14ac:dyDescent="0.2">
      <c r="C1794" s="62"/>
      <c r="D1794" s="63"/>
      <c r="E1794" s="63"/>
      <c r="F1794" s="63"/>
      <c r="G1794" s="23"/>
      <c r="H1794" s="39" t="s">
        <v>264</v>
      </c>
      <c r="I1794" s="32" t="s">
        <v>265</v>
      </c>
      <c r="J1794" s="32" t="s">
        <v>266</v>
      </c>
      <c r="K1794" s="32" t="s">
        <v>267</v>
      </c>
      <c r="L1794" s="12"/>
      <c r="M1794" s="12"/>
      <c r="N1794" s="12"/>
      <c r="O1794" s="12"/>
      <c r="P1794" s="28"/>
    </row>
    <row r="1795" spans="3:16" x14ac:dyDescent="0.2">
      <c r="C1795" s="24"/>
      <c r="D1795" s="30"/>
      <c r="E1795" s="29" t="s">
        <v>14</v>
      </c>
      <c r="F1795" s="50" t="s">
        <v>624</v>
      </c>
      <c r="G1795" s="27">
        <v>1528</v>
      </c>
      <c r="H1795" s="15">
        <v>2.3560209424080001</v>
      </c>
      <c r="I1795" s="15">
        <v>11.19109947644</v>
      </c>
      <c r="J1795" s="15">
        <v>41.164921465969002</v>
      </c>
      <c r="K1795" s="15">
        <v>43.390052356021002</v>
      </c>
      <c r="L1795" s="15">
        <v>1.8979057591620001</v>
      </c>
      <c r="M1795" s="15">
        <v>13.547120418847999</v>
      </c>
      <c r="N1795" s="15">
        <v>84.554973821990004</v>
      </c>
      <c r="O1795" s="15">
        <v>1.7198132088060001</v>
      </c>
      <c r="P1795" s="33">
        <v>0.75783471135299996</v>
      </c>
    </row>
    <row r="1796" spans="3:16" x14ac:dyDescent="0.2">
      <c r="C1796" s="69" t="s">
        <v>18</v>
      </c>
      <c r="D1796" s="64" t="s">
        <v>19</v>
      </c>
      <c r="E1796" s="5" t="s">
        <v>20</v>
      </c>
      <c r="F1796" s="51" t="s">
        <v>624</v>
      </c>
      <c r="G1796" s="6">
        <v>763</v>
      </c>
      <c r="H1796" s="13">
        <v>1.70380078637</v>
      </c>
      <c r="I1796" s="2">
        <v>8.9121887287020005</v>
      </c>
      <c r="J1796" s="2">
        <v>41.022280471822</v>
      </c>
      <c r="K1796" s="2">
        <v>46.657929226736996</v>
      </c>
      <c r="L1796" s="2">
        <v>1.70380078637</v>
      </c>
      <c r="M1796" s="2">
        <v>10.615989515072</v>
      </c>
      <c r="N1796" s="2">
        <v>87.680209698558002</v>
      </c>
      <c r="O1796" s="2">
        <v>1.650666666667</v>
      </c>
      <c r="P1796" s="11">
        <v>0.71646166120099997</v>
      </c>
    </row>
    <row r="1797" spans="3:16" x14ac:dyDescent="0.2">
      <c r="C1797" s="70"/>
      <c r="D1797" s="65"/>
      <c r="E1797" s="4" t="s">
        <v>21</v>
      </c>
      <c r="F1797" s="52" t="s">
        <v>624</v>
      </c>
      <c r="G1797" s="7">
        <v>765</v>
      </c>
      <c r="H1797" s="9">
        <v>3.0065359477119999</v>
      </c>
      <c r="I1797" s="1">
        <v>13.464052287582</v>
      </c>
      <c r="J1797" s="1">
        <v>41.307189542483997</v>
      </c>
      <c r="K1797" s="1">
        <v>40.130718954248003</v>
      </c>
      <c r="L1797" s="1">
        <v>2.0915032679740002</v>
      </c>
      <c r="M1797" s="1">
        <v>16.470588235293999</v>
      </c>
      <c r="N1797" s="1">
        <v>81.437908496732007</v>
      </c>
      <c r="O1797" s="1">
        <v>1.7890520694259999</v>
      </c>
      <c r="P1797" s="8">
        <v>0.79155825720999995</v>
      </c>
    </row>
    <row r="1798" spans="3:16" x14ac:dyDescent="0.2">
      <c r="C1798" s="66" t="s">
        <v>22</v>
      </c>
      <c r="D1798" s="66" t="s">
        <v>23</v>
      </c>
      <c r="E1798" s="5" t="s">
        <v>24</v>
      </c>
      <c r="F1798" s="51" t="s">
        <v>624</v>
      </c>
      <c r="G1798" s="6">
        <v>302</v>
      </c>
      <c r="H1798" s="13">
        <v>2.9801324503309998</v>
      </c>
      <c r="I1798" s="2">
        <v>8.2781456953639996</v>
      </c>
      <c r="J1798" s="2">
        <v>35.099337748343999</v>
      </c>
      <c r="K1798" s="2">
        <v>52.317880794701999</v>
      </c>
      <c r="L1798" s="2">
        <v>1.324503311258</v>
      </c>
      <c r="M1798" s="2">
        <v>11.258278145695</v>
      </c>
      <c r="N1798" s="2">
        <v>87.417218543046005</v>
      </c>
      <c r="O1798" s="2">
        <v>1.6140939597320001</v>
      </c>
      <c r="P1798" s="11">
        <v>0.76677822062599998</v>
      </c>
    </row>
    <row r="1799" spans="3:16" x14ac:dyDescent="0.2">
      <c r="C1799" s="70"/>
      <c r="D1799" s="67"/>
      <c r="E1799" s="4" t="s">
        <v>25</v>
      </c>
      <c r="F1799" s="52" t="s">
        <v>624</v>
      </c>
      <c r="G1799" s="7">
        <v>329</v>
      </c>
      <c r="H1799" s="9">
        <v>2.1276595744679998</v>
      </c>
      <c r="I1799" s="1">
        <v>12.158054711246001</v>
      </c>
      <c r="J1799" s="1">
        <v>36.778115501519999</v>
      </c>
      <c r="K1799" s="1">
        <v>47.720364741640999</v>
      </c>
      <c r="L1799" s="1">
        <v>1.2158054711249999</v>
      </c>
      <c r="M1799" s="1">
        <v>14.285714285714</v>
      </c>
      <c r="N1799" s="1">
        <v>84.498480243160998</v>
      </c>
      <c r="O1799" s="1">
        <v>1.683076923077</v>
      </c>
      <c r="P1799" s="8">
        <v>0.77051554625899998</v>
      </c>
    </row>
    <row r="1800" spans="3:16" x14ac:dyDescent="0.2">
      <c r="C1800" s="70"/>
      <c r="D1800" s="67"/>
      <c r="E1800" s="4" t="s">
        <v>26</v>
      </c>
      <c r="F1800" s="52" t="s">
        <v>624</v>
      </c>
      <c r="G1800" s="7">
        <v>355</v>
      </c>
      <c r="H1800" s="9">
        <v>2.5352112676059999</v>
      </c>
      <c r="I1800" s="1">
        <v>12.676056338027999</v>
      </c>
      <c r="J1800" s="1">
        <v>40.845070422535002</v>
      </c>
      <c r="K1800" s="1">
        <v>42.816901408451002</v>
      </c>
      <c r="L1800" s="1">
        <v>1.12676056338</v>
      </c>
      <c r="M1800" s="1">
        <v>15.211267605633999</v>
      </c>
      <c r="N1800" s="1">
        <v>83.661971830986005</v>
      </c>
      <c r="O1800" s="1">
        <v>1.7464387464390001</v>
      </c>
      <c r="P1800" s="8">
        <v>0.77539491953299999</v>
      </c>
    </row>
    <row r="1801" spans="3:16" x14ac:dyDescent="0.2">
      <c r="C1801" s="70"/>
      <c r="D1801" s="67"/>
      <c r="E1801" s="4" t="s">
        <v>27</v>
      </c>
      <c r="F1801" s="52" t="s">
        <v>624</v>
      </c>
      <c r="G1801" s="7">
        <v>254</v>
      </c>
      <c r="H1801" s="9">
        <v>3.543307086614</v>
      </c>
      <c r="I1801" s="1">
        <v>13.385826771653999</v>
      </c>
      <c r="J1801" s="1">
        <v>43.700787401574999</v>
      </c>
      <c r="K1801" s="1">
        <v>37.401574803149998</v>
      </c>
      <c r="L1801" s="1">
        <v>1.968503937008</v>
      </c>
      <c r="M1801" s="1">
        <v>16.929133858267999</v>
      </c>
      <c r="N1801" s="1">
        <v>81.102362204724002</v>
      </c>
      <c r="O1801" s="1">
        <v>1.827309236948</v>
      </c>
      <c r="P1801" s="8">
        <v>0.79710741471900004</v>
      </c>
    </row>
    <row r="1802" spans="3:16" x14ac:dyDescent="0.2">
      <c r="C1802" s="70"/>
      <c r="D1802" s="67"/>
      <c r="E1802" s="4" t="s">
        <v>28</v>
      </c>
      <c r="F1802" s="52" t="s">
        <v>624</v>
      </c>
      <c r="G1802" s="7">
        <v>288</v>
      </c>
      <c r="H1802" s="9">
        <v>0.694444444444</v>
      </c>
      <c r="I1802" s="1">
        <v>9.375</v>
      </c>
      <c r="J1802" s="1">
        <v>50.694444444444002</v>
      </c>
      <c r="K1802" s="1">
        <v>35.069444444444002</v>
      </c>
      <c r="L1802" s="1">
        <v>4.166666666667</v>
      </c>
      <c r="M1802" s="1">
        <v>10.069444444444001</v>
      </c>
      <c r="N1802" s="1">
        <v>85.763888888888999</v>
      </c>
      <c r="O1802" s="1">
        <v>1.7463768115939999</v>
      </c>
      <c r="P1802" s="8">
        <v>0.65573380633400002</v>
      </c>
    </row>
    <row r="1803" spans="3:16" x14ac:dyDescent="0.2">
      <c r="C1803" s="70"/>
      <c r="D1803" s="67"/>
      <c r="E1803" s="4" t="s">
        <v>29</v>
      </c>
      <c r="F1803" s="52" t="s">
        <v>624</v>
      </c>
      <c r="G1803" s="7">
        <v>1226</v>
      </c>
      <c r="H1803" s="9">
        <v>2.202283849918</v>
      </c>
      <c r="I1803" s="1">
        <v>11.908646003263</v>
      </c>
      <c r="J1803" s="1">
        <v>42.659053833605</v>
      </c>
      <c r="K1803" s="1">
        <v>41.190864600326002</v>
      </c>
      <c r="L1803" s="1">
        <v>2.039151712887</v>
      </c>
      <c r="M1803" s="1">
        <v>14.110929853181</v>
      </c>
      <c r="N1803" s="1">
        <v>83.849918433930995</v>
      </c>
      <c r="O1803" s="1">
        <v>1.7460449625309999</v>
      </c>
      <c r="P1803" s="8">
        <v>0.75362662814100001</v>
      </c>
    </row>
    <row r="1804" spans="3:16" x14ac:dyDescent="0.2">
      <c r="C1804" s="70"/>
      <c r="D1804" s="67"/>
      <c r="E1804" s="4" t="s">
        <v>30</v>
      </c>
      <c r="F1804" s="52" t="s">
        <v>624</v>
      </c>
      <c r="G1804" s="7">
        <v>542</v>
      </c>
      <c r="H1804" s="9">
        <v>2.029520295203</v>
      </c>
      <c r="I1804" s="1">
        <v>11.254612546124999</v>
      </c>
      <c r="J1804" s="1">
        <v>47.416974169741998</v>
      </c>
      <c r="K1804" s="1">
        <v>36.162361623616</v>
      </c>
      <c r="L1804" s="1">
        <v>3.1365313653140001</v>
      </c>
      <c r="M1804" s="1">
        <v>13.284132841328001</v>
      </c>
      <c r="N1804" s="1">
        <v>83.579335793357998</v>
      </c>
      <c r="O1804" s="1">
        <v>1.784761904762</v>
      </c>
      <c r="P1804" s="8">
        <v>0.72664408903800004</v>
      </c>
    </row>
    <row r="1805" spans="3:16" x14ac:dyDescent="0.2">
      <c r="C1805" s="70"/>
      <c r="D1805" s="66" t="s">
        <v>20</v>
      </c>
      <c r="E1805" s="5" t="s">
        <v>24</v>
      </c>
      <c r="F1805" s="51" t="s">
        <v>624</v>
      </c>
      <c r="G1805" s="6">
        <v>153</v>
      </c>
      <c r="H1805" s="13">
        <v>3.9215686274510002</v>
      </c>
      <c r="I1805" s="2">
        <v>7.1895424836600004</v>
      </c>
      <c r="J1805" s="2">
        <v>32.02614379085</v>
      </c>
      <c r="K1805" s="2">
        <v>56.209150326797001</v>
      </c>
      <c r="L1805" s="2">
        <v>0.65359477124200005</v>
      </c>
      <c r="M1805" s="2">
        <v>11.111111111111001</v>
      </c>
      <c r="N1805" s="2">
        <v>88.235294117647001</v>
      </c>
      <c r="O1805" s="2">
        <v>1.5855263157890001</v>
      </c>
      <c r="P1805" s="11">
        <v>0.79271583600499995</v>
      </c>
    </row>
    <row r="1806" spans="3:16" x14ac:dyDescent="0.2">
      <c r="C1806" s="70"/>
      <c r="D1806" s="67"/>
      <c r="E1806" s="4" t="s">
        <v>25</v>
      </c>
      <c r="F1806" s="52" t="s">
        <v>624</v>
      </c>
      <c r="G1806" s="7">
        <v>174</v>
      </c>
      <c r="H1806" s="17" t="s">
        <v>61</v>
      </c>
      <c r="I1806" s="1">
        <v>12.068965517241001</v>
      </c>
      <c r="J1806" s="1">
        <v>36.206896551724</v>
      </c>
      <c r="K1806" s="1">
        <v>50</v>
      </c>
      <c r="L1806" s="1">
        <v>1.7241379310339999</v>
      </c>
      <c r="M1806" s="1">
        <v>12.068965517241001</v>
      </c>
      <c r="N1806" s="1">
        <v>86.206896551724</v>
      </c>
      <c r="O1806" s="1">
        <v>1.614035087719</v>
      </c>
      <c r="P1806" s="8">
        <v>0.69674164251100001</v>
      </c>
    </row>
    <row r="1807" spans="3:16" x14ac:dyDescent="0.2">
      <c r="C1807" s="70"/>
      <c r="D1807" s="67"/>
      <c r="E1807" s="4" t="s">
        <v>26</v>
      </c>
      <c r="F1807" s="52" t="s">
        <v>624</v>
      </c>
      <c r="G1807" s="7">
        <v>180</v>
      </c>
      <c r="H1807" s="9">
        <v>2.7777777777780002</v>
      </c>
      <c r="I1807" s="1">
        <v>9.4444444444440006</v>
      </c>
      <c r="J1807" s="1">
        <v>42.222222222222001</v>
      </c>
      <c r="K1807" s="1">
        <v>44.444444444444002</v>
      </c>
      <c r="L1807" s="1">
        <v>1.1111111111109999</v>
      </c>
      <c r="M1807" s="1">
        <v>12.222222222221999</v>
      </c>
      <c r="N1807" s="1">
        <v>86.666666666666998</v>
      </c>
      <c r="O1807" s="1">
        <v>1.702247191011</v>
      </c>
      <c r="P1807" s="8">
        <v>0.75621381128700005</v>
      </c>
    </row>
    <row r="1808" spans="3:16" x14ac:dyDescent="0.2">
      <c r="C1808" s="70"/>
      <c r="D1808" s="67"/>
      <c r="E1808" s="4" t="s">
        <v>27</v>
      </c>
      <c r="F1808" s="52" t="s">
        <v>624</v>
      </c>
      <c r="G1808" s="7">
        <v>121</v>
      </c>
      <c r="H1808" s="9">
        <v>1.6528925619829999</v>
      </c>
      <c r="I1808" s="1">
        <v>7.4380165289260001</v>
      </c>
      <c r="J1808" s="1">
        <v>49.586776859503999</v>
      </c>
      <c r="K1808" s="1">
        <v>39.669421487603003</v>
      </c>
      <c r="L1808" s="1">
        <v>1.6528925619829999</v>
      </c>
      <c r="M1808" s="1">
        <v>9.0909090909089993</v>
      </c>
      <c r="N1808" s="1">
        <v>89.256198347107002</v>
      </c>
      <c r="O1808" s="1">
        <v>1.7058823529410001</v>
      </c>
      <c r="P1808" s="8">
        <v>0.68088851692700003</v>
      </c>
    </row>
    <row r="1809" spans="3:16" x14ac:dyDescent="0.2">
      <c r="C1809" s="70"/>
      <c r="D1809" s="67"/>
      <c r="E1809" s="4" t="s">
        <v>28</v>
      </c>
      <c r="F1809" s="52" t="s">
        <v>624</v>
      </c>
      <c r="G1809" s="7">
        <v>135</v>
      </c>
      <c r="H1809" s="17" t="s">
        <v>61</v>
      </c>
      <c r="I1809" s="1">
        <v>7.4074074074069998</v>
      </c>
      <c r="J1809" s="1">
        <v>48.148148148148003</v>
      </c>
      <c r="K1809" s="1">
        <v>40.740740740741003</v>
      </c>
      <c r="L1809" s="1">
        <v>3.7037037037039999</v>
      </c>
      <c r="M1809" s="1">
        <v>7.4074074074069998</v>
      </c>
      <c r="N1809" s="1">
        <v>88.888888888888999</v>
      </c>
      <c r="O1809" s="1">
        <v>1.6538461538460001</v>
      </c>
      <c r="P1809" s="8">
        <v>0.61897061910100004</v>
      </c>
    </row>
    <row r="1810" spans="3:16" x14ac:dyDescent="0.2">
      <c r="C1810" s="70"/>
      <c r="D1810" s="67"/>
      <c r="E1810" s="4" t="s">
        <v>29</v>
      </c>
      <c r="F1810" s="52" t="s">
        <v>624</v>
      </c>
      <c r="G1810" s="7">
        <v>610</v>
      </c>
      <c r="H1810" s="9">
        <v>1.1475409836070001</v>
      </c>
      <c r="I1810" s="1">
        <v>9.3442622950820002</v>
      </c>
      <c r="J1810" s="1">
        <v>43.278688524590002</v>
      </c>
      <c r="K1810" s="1">
        <v>44.262295081966997</v>
      </c>
      <c r="L1810" s="1">
        <v>1.967213114754</v>
      </c>
      <c r="M1810" s="1">
        <v>10.491803278689</v>
      </c>
      <c r="N1810" s="1">
        <v>87.540983606557006</v>
      </c>
      <c r="O1810" s="1">
        <v>1.6672240802680001</v>
      </c>
      <c r="P1810" s="8">
        <v>0.69549590898799996</v>
      </c>
    </row>
    <row r="1811" spans="3:16" x14ac:dyDescent="0.2">
      <c r="C1811" s="70"/>
      <c r="D1811" s="67"/>
      <c r="E1811" s="4" t="s">
        <v>30</v>
      </c>
      <c r="F1811" s="52" t="s">
        <v>624</v>
      </c>
      <c r="G1811" s="7">
        <v>256</v>
      </c>
      <c r="H1811" s="9">
        <v>0.78125</v>
      </c>
      <c r="I1811" s="1">
        <v>7.421875</v>
      </c>
      <c r="J1811" s="1">
        <v>48.828125</v>
      </c>
      <c r="K1811" s="1">
        <v>40.234375</v>
      </c>
      <c r="L1811" s="1">
        <v>2.734375</v>
      </c>
      <c r="M1811" s="1">
        <v>8.203125</v>
      </c>
      <c r="N1811" s="1">
        <v>89.0625</v>
      </c>
      <c r="O1811" s="1">
        <v>1.6787148594379999</v>
      </c>
      <c r="P1811" s="8">
        <v>0.64850071739699999</v>
      </c>
    </row>
    <row r="1812" spans="3:16" x14ac:dyDescent="0.2">
      <c r="C1812" s="70"/>
      <c r="D1812" s="66" t="s">
        <v>21</v>
      </c>
      <c r="E1812" s="5" t="s">
        <v>24</v>
      </c>
      <c r="F1812" s="51" t="s">
        <v>624</v>
      </c>
      <c r="G1812" s="6">
        <v>149</v>
      </c>
      <c r="H1812" s="13">
        <v>2.0134228187919998</v>
      </c>
      <c r="I1812" s="2">
        <v>9.3959731543620002</v>
      </c>
      <c r="J1812" s="2">
        <v>38.255033557047</v>
      </c>
      <c r="K1812" s="2">
        <v>48.322147651007</v>
      </c>
      <c r="L1812" s="2">
        <v>2.0134228187919998</v>
      </c>
      <c r="M1812" s="2">
        <v>11.409395973154</v>
      </c>
      <c r="N1812" s="2">
        <v>86.577181208054</v>
      </c>
      <c r="O1812" s="2">
        <v>1.6438356164379999</v>
      </c>
      <c r="P1812" s="11">
        <v>0.74036082561299998</v>
      </c>
    </row>
    <row r="1813" spans="3:16" x14ac:dyDescent="0.2">
      <c r="C1813" s="70"/>
      <c r="D1813" s="67"/>
      <c r="E1813" s="4" t="s">
        <v>25</v>
      </c>
      <c r="F1813" s="52" t="s">
        <v>624</v>
      </c>
      <c r="G1813" s="7">
        <v>155</v>
      </c>
      <c r="H1813" s="9">
        <v>4.5161290322580001</v>
      </c>
      <c r="I1813" s="1">
        <v>12.258064516129</v>
      </c>
      <c r="J1813" s="1">
        <v>37.419354838709999</v>
      </c>
      <c r="K1813" s="1">
        <v>45.161290322581003</v>
      </c>
      <c r="L1813" s="1">
        <v>0.64516129032299996</v>
      </c>
      <c r="M1813" s="1">
        <v>16.774193548387</v>
      </c>
      <c r="N1813" s="1">
        <v>82.580645161289993</v>
      </c>
      <c r="O1813" s="1">
        <v>1.75974025974</v>
      </c>
      <c r="P1813" s="8">
        <v>0.84059731956700001</v>
      </c>
    </row>
    <row r="1814" spans="3:16" x14ac:dyDescent="0.2">
      <c r="C1814" s="70"/>
      <c r="D1814" s="67"/>
      <c r="E1814" s="4" t="s">
        <v>26</v>
      </c>
      <c r="F1814" s="52" t="s">
        <v>624</v>
      </c>
      <c r="G1814" s="7">
        <v>175</v>
      </c>
      <c r="H1814" s="9">
        <v>2.285714285714</v>
      </c>
      <c r="I1814" s="1">
        <v>16</v>
      </c>
      <c r="J1814" s="1">
        <v>39.428571428570997</v>
      </c>
      <c r="K1814" s="1">
        <v>41.142857142856997</v>
      </c>
      <c r="L1814" s="1">
        <v>1.142857142857</v>
      </c>
      <c r="M1814" s="1">
        <v>18.285714285714</v>
      </c>
      <c r="N1814" s="1">
        <v>80.571428571428996</v>
      </c>
      <c r="O1814" s="1">
        <v>1.7919075144509999</v>
      </c>
      <c r="P1814" s="8">
        <v>0.79426970450199996</v>
      </c>
    </row>
    <row r="1815" spans="3:16" x14ac:dyDescent="0.2">
      <c r="C1815" s="70"/>
      <c r="D1815" s="67"/>
      <c r="E1815" s="4" t="s">
        <v>27</v>
      </c>
      <c r="F1815" s="52" t="s">
        <v>624</v>
      </c>
      <c r="G1815" s="7">
        <v>133</v>
      </c>
      <c r="H1815" s="9">
        <v>5.2631578947369997</v>
      </c>
      <c r="I1815" s="1">
        <v>18.796992481202999</v>
      </c>
      <c r="J1815" s="1">
        <v>38.345864661653998</v>
      </c>
      <c r="K1815" s="1">
        <v>35.338345864662003</v>
      </c>
      <c r="L1815" s="1">
        <v>2.255639097744</v>
      </c>
      <c r="M1815" s="1">
        <v>24.060150375940001</v>
      </c>
      <c r="N1815" s="1">
        <v>73.684210526315994</v>
      </c>
      <c r="O1815" s="1">
        <v>1.9384615384620001</v>
      </c>
      <c r="P1815" s="8">
        <v>0.87828096856799998</v>
      </c>
    </row>
    <row r="1816" spans="3:16" x14ac:dyDescent="0.2">
      <c r="C1816" s="70"/>
      <c r="D1816" s="67"/>
      <c r="E1816" s="4" t="s">
        <v>28</v>
      </c>
      <c r="F1816" s="52" t="s">
        <v>624</v>
      </c>
      <c r="G1816" s="7">
        <v>153</v>
      </c>
      <c r="H1816" s="9">
        <v>1.3071895424840001</v>
      </c>
      <c r="I1816" s="1">
        <v>11.111111111111001</v>
      </c>
      <c r="J1816" s="1">
        <v>52.941176470587997</v>
      </c>
      <c r="K1816" s="1">
        <v>30.065359477124002</v>
      </c>
      <c r="L1816" s="1">
        <v>4.5751633986930003</v>
      </c>
      <c r="M1816" s="1">
        <v>12.418300653595001</v>
      </c>
      <c r="N1816" s="1">
        <v>83.006535947711996</v>
      </c>
      <c r="O1816" s="1">
        <v>1.8287671232880001</v>
      </c>
      <c r="P1816" s="8">
        <v>0.67833049661300004</v>
      </c>
    </row>
    <row r="1817" spans="3:16" x14ac:dyDescent="0.2">
      <c r="C1817" s="70"/>
      <c r="D1817" s="67"/>
      <c r="E1817" s="4" t="s">
        <v>29</v>
      </c>
      <c r="F1817" s="52" t="s">
        <v>624</v>
      </c>
      <c r="G1817" s="7">
        <v>616</v>
      </c>
      <c r="H1817" s="9">
        <v>3.2467532467529998</v>
      </c>
      <c r="I1817" s="1">
        <v>14.448051948052001</v>
      </c>
      <c r="J1817" s="1">
        <v>42.045454545455001</v>
      </c>
      <c r="K1817" s="1">
        <v>38.149350649351</v>
      </c>
      <c r="L1817" s="1">
        <v>2.1103896103899999</v>
      </c>
      <c r="M1817" s="1">
        <v>17.694805194804999</v>
      </c>
      <c r="N1817" s="1">
        <v>80.194805194804999</v>
      </c>
      <c r="O1817" s="1">
        <v>1.8242122719730001</v>
      </c>
      <c r="P1817" s="8">
        <v>0.80008980063799995</v>
      </c>
    </row>
    <row r="1818" spans="3:16" x14ac:dyDescent="0.2">
      <c r="C1818" s="70"/>
      <c r="D1818" s="67"/>
      <c r="E1818" s="4" t="s">
        <v>30</v>
      </c>
      <c r="F1818" s="52" t="s">
        <v>624</v>
      </c>
      <c r="G1818" s="7">
        <v>286</v>
      </c>
      <c r="H1818" s="9">
        <v>3.1468531468530001</v>
      </c>
      <c r="I1818" s="1">
        <v>14.685314685314999</v>
      </c>
      <c r="J1818" s="1">
        <v>46.153846153845997</v>
      </c>
      <c r="K1818" s="1">
        <v>32.517482517483003</v>
      </c>
      <c r="L1818" s="1">
        <v>3.4965034965030002</v>
      </c>
      <c r="M1818" s="1">
        <v>17.832167832168</v>
      </c>
      <c r="N1818" s="1">
        <v>78.671328671328993</v>
      </c>
      <c r="O1818" s="1">
        <v>1.880434782609</v>
      </c>
      <c r="P1818" s="8">
        <v>0.779403846367</v>
      </c>
    </row>
    <row r="1819" spans="3:16" x14ac:dyDescent="0.2">
      <c r="C1819" s="66" t="s">
        <v>31</v>
      </c>
      <c r="D1819" s="66" t="s">
        <v>23</v>
      </c>
      <c r="E1819" s="5" t="s">
        <v>32</v>
      </c>
      <c r="F1819" s="51" t="s">
        <v>624</v>
      </c>
      <c r="G1819" s="6">
        <v>72</v>
      </c>
      <c r="H1819" s="13">
        <v>5.5555555555560003</v>
      </c>
      <c r="I1819" s="2">
        <v>9.7222222222219994</v>
      </c>
      <c r="J1819" s="2">
        <v>37.5</v>
      </c>
      <c r="K1819" s="2">
        <v>44.444444444444002</v>
      </c>
      <c r="L1819" s="2">
        <v>2.7777777777780002</v>
      </c>
      <c r="M1819" s="2">
        <v>15.277777777778001</v>
      </c>
      <c r="N1819" s="2">
        <v>81.944444444444002</v>
      </c>
      <c r="O1819" s="2">
        <v>1.7571428571429999</v>
      </c>
      <c r="P1819" s="11">
        <v>0.85864258032399998</v>
      </c>
    </row>
    <row r="1820" spans="3:16" ht="26" x14ac:dyDescent="0.2">
      <c r="C1820" s="70"/>
      <c r="D1820" s="67"/>
      <c r="E1820" s="4" t="s">
        <v>33</v>
      </c>
      <c r="F1820" s="52" t="s">
        <v>624</v>
      </c>
      <c r="G1820" s="7">
        <v>1007</v>
      </c>
      <c r="H1820" s="9">
        <v>1.3902681231380001</v>
      </c>
      <c r="I1820" s="1">
        <v>7.9443892750740002</v>
      </c>
      <c r="J1820" s="1">
        <v>39.721946375371999</v>
      </c>
      <c r="K1820" s="1">
        <v>49.354518371399998</v>
      </c>
      <c r="L1820" s="1">
        <v>1.588877855015</v>
      </c>
      <c r="M1820" s="1">
        <v>9.3346573982130003</v>
      </c>
      <c r="N1820" s="1">
        <v>89.076464746772999</v>
      </c>
      <c r="O1820" s="1">
        <v>1.607467204844</v>
      </c>
      <c r="P1820" s="8">
        <v>0.69653162580100003</v>
      </c>
    </row>
    <row r="1821" spans="3:16" ht="39" x14ac:dyDescent="0.2">
      <c r="C1821" s="70"/>
      <c r="D1821" s="67"/>
      <c r="E1821" s="4" t="s">
        <v>34</v>
      </c>
      <c r="F1821" s="52" t="s">
        <v>625</v>
      </c>
      <c r="G1821" s="7">
        <v>15</v>
      </c>
      <c r="H1821" s="9">
        <v>6.666666666667</v>
      </c>
      <c r="I1821" s="1">
        <v>13.333333333333</v>
      </c>
      <c r="J1821" s="1">
        <v>53.333333333333002</v>
      </c>
      <c r="K1821" s="1">
        <v>26.666666666666998</v>
      </c>
      <c r="L1821" s="3" t="s">
        <v>61</v>
      </c>
      <c r="M1821" s="1">
        <v>20</v>
      </c>
      <c r="N1821" s="1">
        <v>80</v>
      </c>
      <c r="O1821" s="1">
        <v>2</v>
      </c>
      <c r="P1821" s="8">
        <v>0.84515425472899997</v>
      </c>
    </row>
    <row r="1822" spans="3:16" ht="39" x14ac:dyDescent="0.2">
      <c r="C1822" s="70"/>
      <c r="D1822" s="67"/>
      <c r="E1822" s="4" t="s">
        <v>35</v>
      </c>
      <c r="F1822" s="52" t="s">
        <v>624</v>
      </c>
      <c r="G1822" s="7">
        <v>197</v>
      </c>
      <c r="H1822" s="9">
        <v>5.0761421319800002</v>
      </c>
      <c r="I1822" s="1">
        <v>17.766497461928999</v>
      </c>
      <c r="J1822" s="1">
        <v>43.654822335025003</v>
      </c>
      <c r="K1822" s="1">
        <v>31.979695431471999</v>
      </c>
      <c r="L1822" s="1">
        <v>1.522842639594</v>
      </c>
      <c r="M1822" s="1">
        <v>22.842639593908999</v>
      </c>
      <c r="N1822" s="1">
        <v>75.634517766496998</v>
      </c>
      <c r="O1822" s="1">
        <v>1.958762886598</v>
      </c>
      <c r="P1822" s="8">
        <v>0.84458072221400005</v>
      </c>
    </row>
    <row r="1823" spans="3:16" ht="26" x14ac:dyDescent="0.2">
      <c r="C1823" s="70"/>
      <c r="D1823" s="67"/>
      <c r="E1823" s="4" t="s">
        <v>36</v>
      </c>
      <c r="F1823" s="52" t="s">
        <v>624</v>
      </c>
      <c r="G1823" s="7">
        <v>205</v>
      </c>
      <c r="H1823" s="9">
        <v>2.9268292682929999</v>
      </c>
      <c r="I1823" s="1">
        <v>19.512195121950999</v>
      </c>
      <c r="J1823" s="1">
        <v>45.365853658536999</v>
      </c>
      <c r="K1823" s="1">
        <v>29.756097560975999</v>
      </c>
      <c r="L1823" s="1">
        <v>2.4390243902440001</v>
      </c>
      <c r="M1823" s="1">
        <v>22.439024390244001</v>
      </c>
      <c r="N1823" s="1">
        <v>75.121951219511999</v>
      </c>
      <c r="O1823" s="1">
        <v>1.9550000000000001</v>
      </c>
      <c r="P1823" s="8">
        <v>0.79126830319300001</v>
      </c>
    </row>
    <row r="1824" spans="3:16" x14ac:dyDescent="0.2">
      <c r="C1824" s="70"/>
      <c r="D1824" s="67"/>
      <c r="E1824" s="4" t="s">
        <v>37</v>
      </c>
      <c r="F1824" s="52" t="s">
        <v>625</v>
      </c>
      <c r="G1824" s="7">
        <v>32</v>
      </c>
      <c r="H1824" s="9">
        <v>3.125</v>
      </c>
      <c r="I1824" s="1">
        <v>21.875</v>
      </c>
      <c r="J1824" s="1">
        <v>46.875</v>
      </c>
      <c r="K1824" s="1">
        <v>18.75</v>
      </c>
      <c r="L1824" s="1">
        <v>9.375</v>
      </c>
      <c r="M1824" s="1">
        <v>25</v>
      </c>
      <c r="N1824" s="1">
        <v>65.625</v>
      </c>
      <c r="O1824" s="1">
        <v>2.1034482758620001</v>
      </c>
      <c r="P1824" s="8">
        <v>0.77204864697800002</v>
      </c>
    </row>
    <row r="1825" spans="3:16" x14ac:dyDescent="0.2">
      <c r="C1825" s="70"/>
      <c r="D1825" s="66" t="s">
        <v>20</v>
      </c>
      <c r="E1825" s="5" t="s">
        <v>32</v>
      </c>
      <c r="F1825" s="51" t="s">
        <v>625</v>
      </c>
      <c r="G1825" s="6">
        <v>38</v>
      </c>
      <c r="H1825" s="13">
        <v>7.8947368421049999</v>
      </c>
      <c r="I1825" s="2">
        <v>7.8947368421049999</v>
      </c>
      <c r="J1825" s="2">
        <v>34.210526315788996</v>
      </c>
      <c r="K1825" s="2">
        <v>44.736842105263001</v>
      </c>
      <c r="L1825" s="2">
        <v>5.2631578947369997</v>
      </c>
      <c r="M1825" s="2">
        <v>15.789473684211</v>
      </c>
      <c r="N1825" s="2">
        <v>78.947368421053</v>
      </c>
      <c r="O1825" s="2">
        <v>1.7777777777779999</v>
      </c>
      <c r="P1825" s="11">
        <v>0.92924273658300005</v>
      </c>
    </row>
    <row r="1826" spans="3:16" ht="26" x14ac:dyDescent="0.2">
      <c r="C1826" s="70"/>
      <c r="D1826" s="67"/>
      <c r="E1826" s="4" t="s">
        <v>33</v>
      </c>
      <c r="F1826" s="52" t="s">
        <v>624</v>
      </c>
      <c r="G1826" s="7">
        <v>566</v>
      </c>
      <c r="H1826" s="9">
        <v>1.413427561837</v>
      </c>
      <c r="I1826" s="1">
        <v>7.9505300353359996</v>
      </c>
      <c r="J1826" s="1">
        <v>38.869257950529999</v>
      </c>
      <c r="K1826" s="1">
        <v>50.176678445230003</v>
      </c>
      <c r="L1826" s="1">
        <v>1.5901060070669999</v>
      </c>
      <c r="M1826" s="1">
        <v>9.363957597173</v>
      </c>
      <c r="N1826" s="1">
        <v>89.045936395759995</v>
      </c>
      <c r="O1826" s="1">
        <v>1.599640933573</v>
      </c>
      <c r="P1826" s="8">
        <v>0.69907432137799996</v>
      </c>
    </row>
    <row r="1827" spans="3:16" ht="39" x14ac:dyDescent="0.2">
      <c r="C1827" s="70"/>
      <c r="D1827" s="67"/>
      <c r="E1827" s="4" t="s">
        <v>34</v>
      </c>
      <c r="F1827" s="52" t="s">
        <v>625</v>
      </c>
      <c r="G1827" s="7">
        <v>7</v>
      </c>
      <c r="H1827" s="17" t="s">
        <v>61</v>
      </c>
      <c r="I1827" s="1">
        <v>14.285714285714</v>
      </c>
      <c r="J1827" s="1">
        <v>57.142857142856997</v>
      </c>
      <c r="K1827" s="1">
        <v>28.571428571428999</v>
      </c>
      <c r="L1827" s="3" t="s">
        <v>61</v>
      </c>
      <c r="M1827" s="1">
        <v>14.285714285714</v>
      </c>
      <c r="N1827" s="1">
        <v>85.714285714286007</v>
      </c>
      <c r="O1827" s="1">
        <v>1.857142857143</v>
      </c>
      <c r="P1827" s="8">
        <v>0.69006555934199998</v>
      </c>
    </row>
    <row r="1828" spans="3:16" ht="39" x14ac:dyDescent="0.2">
      <c r="C1828" s="70"/>
      <c r="D1828" s="67"/>
      <c r="E1828" s="4" t="s">
        <v>35</v>
      </c>
      <c r="F1828" s="52" t="s">
        <v>624</v>
      </c>
      <c r="G1828" s="7">
        <v>78</v>
      </c>
      <c r="H1828" s="9">
        <v>1.2820512820509999</v>
      </c>
      <c r="I1828" s="1">
        <v>14.102564102563999</v>
      </c>
      <c r="J1828" s="1">
        <v>50</v>
      </c>
      <c r="K1828" s="1">
        <v>34.615384615384997</v>
      </c>
      <c r="L1828" s="3" t="s">
        <v>61</v>
      </c>
      <c r="M1828" s="1">
        <v>15.384615384615</v>
      </c>
      <c r="N1828" s="1">
        <v>84.615384615384997</v>
      </c>
      <c r="O1828" s="1">
        <v>1.8205128205129999</v>
      </c>
      <c r="P1828" s="8">
        <v>0.71611487403899998</v>
      </c>
    </row>
    <row r="1829" spans="3:16" ht="26" x14ac:dyDescent="0.2">
      <c r="C1829" s="70"/>
      <c r="D1829" s="67"/>
      <c r="E1829" s="4" t="s">
        <v>36</v>
      </c>
      <c r="F1829" s="52" t="s">
        <v>624</v>
      </c>
      <c r="G1829" s="7">
        <v>58</v>
      </c>
      <c r="H1829" s="9">
        <v>1.7241379310339999</v>
      </c>
      <c r="I1829" s="1">
        <v>10.344827586207</v>
      </c>
      <c r="J1829" s="1">
        <v>50</v>
      </c>
      <c r="K1829" s="1">
        <v>37.931034482759003</v>
      </c>
      <c r="L1829" s="3" t="s">
        <v>61</v>
      </c>
      <c r="M1829" s="1">
        <v>12.068965517241001</v>
      </c>
      <c r="N1829" s="1">
        <v>87.931034482759003</v>
      </c>
      <c r="O1829" s="1">
        <v>1.7586206896550001</v>
      </c>
      <c r="P1829" s="8">
        <v>0.70860240076600001</v>
      </c>
    </row>
    <row r="1830" spans="3:16" x14ac:dyDescent="0.2">
      <c r="C1830" s="70"/>
      <c r="D1830" s="67"/>
      <c r="E1830" s="4" t="s">
        <v>37</v>
      </c>
      <c r="F1830" s="52" t="s">
        <v>625</v>
      </c>
      <c r="G1830" s="7">
        <v>16</v>
      </c>
      <c r="H1830" s="17" t="s">
        <v>61</v>
      </c>
      <c r="I1830" s="1">
        <v>12.5</v>
      </c>
      <c r="J1830" s="1">
        <v>50</v>
      </c>
      <c r="K1830" s="1">
        <v>25</v>
      </c>
      <c r="L1830" s="1">
        <v>12.5</v>
      </c>
      <c r="M1830" s="1">
        <v>12.5</v>
      </c>
      <c r="N1830" s="1">
        <v>75</v>
      </c>
      <c r="O1830" s="1">
        <v>1.857142857143</v>
      </c>
      <c r="P1830" s="8">
        <v>0.66299354413199996</v>
      </c>
    </row>
    <row r="1831" spans="3:16" x14ac:dyDescent="0.2">
      <c r="C1831" s="70"/>
      <c r="D1831" s="66" t="s">
        <v>21</v>
      </c>
      <c r="E1831" s="5" t="s">
        <v>32</v>
      </c>
      <c r="F1831" s="51" t="s">
        <v>625</v>
      </c>
      <c r="G1831" s="6">
        <v>34</v>
      </c>
      <c r="H1831" s="13">
        <v>2.9411764705880001</v>
      </c>
      <c r="I1831" s="2">
        <v>11.764705882353001</v>
      </c>
      <c r="J1831" s="2">
        <v>41.176470588234999</v>
      </c>
      <c r="K1831" s="2">
        <v>44.117647058823998</v>
      </c>
      <c r="L1831" s="14" t="s">
        <v>61</v>
      </c>
      <c r="M1831" s="2">
        <v>14.705882352941</v>
      </c>
      <c r="N1831" s="2">
        <v>85.294117647058997</v>
      </c>
      <c r="O1831" s="2">
        <v>1.735294117647</v>
      </c>
      <c r="P1831" s="11">
        <v>0.79042848101600005</v>
      </c>
    </row>
    <row r="1832" spans="3:16" ht="26" x14ac:dyDescent="0.2">
      <c r="C1832" s="70"/>
      <c r="D1832" s="67"/>
      <c r="E1832" s="4" t="s">
        <v>33</v>
      </c>
      <c r="F1832" s="52" t="s">
        <v>624</v>
      </c>
      <c r="G1832" s="7">
        <v>441</v>
      </c>
      <c r="H1832" s="9">
        <v>1.360544217687</v>
      </c>
      <c r="I1832" s="1">
        <v>7.9365079365079998</v>
      </c>
      <c r="J1832" s="1">
        <v>40.816326530612002</v>
      </c>
      <c r="K1832" s="1">
        <v>48.299319727891003</v>
      </c>
      <c r="L1832" s="1">
        <v>1.587301587302</v>
      </c>
      <c r="M1832" s="1">
        <v>9.2970521541950006</v>
      </c>
      <c r="N1832" s="1">
        <v>89.115646258503006</v>
      </c>
      <c r="O1832" s="1">
        <v>1.6175115207370001</v>
      </c>
      <c r="P1832" s="8">
        <v>0.69393098611699999</v>
      </c>
    </row>
    <row r="1833" spans="3:16" ht="39" x14ac:dyDescent="0.2">
      <c r="C1833" s="70"/>
      <c r="D1833" s="67"/>
      <c r="E1833" s="4" t="s">
        <v>34</v>
      </c>
      <c r="F1833" s="52" t="s">
        <v>625</v>
      </c>
      <c r="G1833" s="7">
        <v>8</v>
      </c>
      <c r="H1833" s="9">
        <v>12.5</v>
      </c>
      <c r="I1833" s="1">
        <v>12.5</v>
      </c>
      <c r="J1833" s="1">
        <v>50</v>
      </c>
      <c r="K1833" s="1">
        <v>25</v>
      </c>
      <c r="L1833" s="3" t="s">
        <v>61</v>
      </c>
      <c r="M1833" s="1">
        <v>25</v>
      </c>
      <c r="N1833" s="1">
        <v>75</v>
      </c>
      <c r="O1833" s="1">
        <v>2.125</v>
      </c>
      <c r="P1833" s="8">
        <v>0.99103120896499997</v>
      </c>
    </row>
    <row r="1834" spans="3:16" ht="39" x14ac:dyDescent="0.2">
      <c r="C1834" s="70"/>
      <c r="D1834" s="67"/>
      <c r="E1834" s="4" t="s">
        <v>35</v>
      </c>
      <c r="F1834" s="52" t="s">
        <v>624</v>
      </c>
      <c r="G1834" s="7">
        <v>119</v>
      </c>
      <c r="H1834" s="9">
        <v>7.5630252100839996</v>
      </c>
      <c r="I1834" s="1">
        <v>20.168067226891001</v>
      </c>
      <c r="J1834" s="1">
        <v>39.495798319328003</v>
      </c>
      <c r="K1834" s="1">
        <v>30.252100840335999</v>
      </c>
      <c r="L1834" s="1">
        <v>2.5210084033609998</v>
      </c>
      <c r="M1834" s="1">
        <v>27.731092436975</v>
      </c>
      <c r="N1834" s="1">
        <v>69.747899159664001</v>
      </c>
      <c r="O1834" s="1">
        <v>2.0517241379310001</v>
      </c>
      <c r="P1834" s="8">
        <v>0.91218636145300003</v>
      </c>
    </row>
    <row r="1835" spans="3:16" ht="26" x14ac:dyDescent="0.2">
      <c r="C1835" s="70"/>
      <c r="D1835" s="67"/>
      <c r="E1835" s="4" t="s">
        <v>36</v>
      </c>
      <c r="F1835" s="52" t="s">
        <v>624</v>
      </c>
      <c r="G1835" s="7">
        <v>147</v>
      </c>
      <c r="H1835" s="9">
        <v>3.4013605442179999</v>
      </c>
      <c r="I1835" s="1">
        <v>23.129251700680001</v>
      </c>
      <c r="J1835" s="1">
        <v>43.537414965986002</v>
      </c>
      <c r="K1835" s="1">
        <v>26.530612244897998</v>
      </c>
      <c r="L1835" s="1">
        <v>3.4013605442179999</v>
      </c>
      <c r="M1835" s="1">
        <v>26.530612244897998</v>
      </c>
      <c r="N1835" s="1">
        <v>70.068027210883997</v>
      </c>
      <c r="O1835" s="1">
        <v>2.0352112676059999</v>
      </c>
      <c r="P1835" s="8">
        <v>0.81137281293800001</v>
      </c>
    </row>
    <row r="1836" spans="3:16" x14ac:dyDescent="0.2">
      <c r="C1836" s="70"/>
      <c r="D1836" s="67"/>
      <c r="E1836" s="4" t="s">
        <v>37</v>
      </c>
      <c r="F1836" s="52" t="s">
        <v>625</v>
      </c>
      <c r="G1836" s="7">
        <v>16</v>
      </c>
      <c r="H1836" s="9">
        <v>6.25</v>
      </c>
      <c r="I1836" s="1">
        <v>31.25</v>
      </c>
      <c r="J1836" s="1">
        <v>43.75</v>
      </c>
      <c r="K1836" s="1">
        <v>12.5</v>
      </c>
      <c r="L1836" s="1">
        <v>6.25</v>
      </c>
      <c r="M1836" s="1">
        <v>37.5</v>
      </c>
      <c r="N1836" s="1">
        <v>56.25</v>
      </c>
      <c r="O1836" s="1">
        <v>2.333333333333</v>
      </c>
      <c r="P1836" s="8">
        <v>0.81649658092800004</v>
      </c>
    </row>
    <row r="1837" spans="3:16" x14ac:dyDescent="0.2">
      <c r="C1837" s="66" t="s">
        <v>38</v>
      </c>
      <c r="D1837" s="66" t="s">
        <v>23</v>
      </c>
      <c r="E1837" s="5" t="s">
        <v>39</v>
      </c>
      <c r="F1837" s="51" t="s">
        <v>624</v>
      </c>
      <c r="G1837" s="6">
        <v>458</v>
      </c>
      <c r="H1837" s="13">
        <v>4.1484716157210002</v>
      </c>
      <c r="I1837" s="2">
        <v>16.812227074235999</v>
      </c>
      <c r="J1837" s="2">
        <v>43.013100436681</v>
      </c>
      <c r="K1837" s="2">
        <v>33.842794759824997</v>
      </c>
      <c r="L1837" s="2">
        <v>2.183406113537</v>
      </c>
      <c r="M1837" s="2">
        <v>20.960698689956001</v>
      </c>
      <c r="N1837" s="2">
        <v>76.855895196507007</v>
      </c>
      <c r="O1837" s="2">
        <v>1.910714285714</v>
      </c>
      <c r="P1837" s="11">
        <v>0.82525648027099996</v>
      </c>
    </row>
    <row r="1838" spans="3:16" x14ac:dyDescent="0.2">
      <c r="C1838" s="70"/>
      <c r="D1838" s="67"/>
      <c r="E1838" s="4" t="s">
        <v>40</v>
      </c>
      <c r="F1838" s="52" t="s">
        <v>624</v>
      </c>
      <c r="G1838" s="7">
        <v>973</v>
      </c>
      <c r="H1838" s="9">
        <v>1.541623843782</v>
      </c>
      <c r="I1838" s="1">
        <v>8.1192189105859995</v>
      </c>
      <c r="J1838" s="1">
        <v>39.465570400822003</v>
      </c>
      <c r="K1838" s="1">
        <v>49.331963001028001</v>
      </c>
      <c r="L1838" s="1">
        <v>1.541623843782</v>
      </c>
      <c r="M1838" s="1">
        <v>9.6608427543679998</v>
      </c>
      <c r="N1838" s="1">
        <v>88.797533401850004</v>
      </c>
      <c r="O1838" s="1">
        <v>1.612734864301</v>
      </c>
      <c r="P1838" s="8">
        <v>0.70475666643699997</v>
      </c>
    </row>
    <row r="1839" spans="3:16" x14ac:dyDescent="0.2">
      <c r="C1839" s="70"/>
      <c r="D1839" s="67"/>
      <c r="E1839" s="4" t="s">
        <v>41</v>
      </c>
      <c r="F1839" s="52" t="s">
        <v>624</v>
      </c>
      <c r="G1839" s="7">
        <v>0</v>
      </c>
      <c r="H1839" s="17" t="s">
        <v>61</v>
      </c>
      <c r="I1839" s="3" t="s">
        <v>61</v>
      </c>
      <c r="J1839" s="3" t="s">
        <v>61</v>
      </c>
      <c r="K1839" s="3" t="s">
        <v>61</v>
      </c>
      <c r="L1839" s="3" t="s">
        <v>61</v>
      </c>
      <c r="M1839" s="3" t="s">
        <v>61</v>
      </c>
      <c r="N1839" s="3" t="s">
        <v>61</v>
      </c>
      <c r="O1839" s="3" t="s">
        <v>61</v>
      </c>
      <c r="P1839" s="18" t="s">
        <v>61</v>
      </c>
    </row>
    <row r="1840" spans="3:16" x14ac:dyDescent="0.2">
      <c r="C1840" s="70"/>
      <c r="D1840" s="67"/>
      <c r="E1840" s="4" t="s">
        <v>42</v>
      </c>
      <c r="F1840" s="52" t="s">
        <v>625</v>
      </c>
      <c r="G1840" s="7">
        <v>34</v>
      </c>
      <c r="H1840" s="9">
        <v>5.8823529411760003</v>
      </c>
      <c r="I1840" s="1">
        <v>11.764705882353001</v>
      </c>
      <c r="J1840" s="1">
        <v>47.058823529412003</v>
      </c>
      <c r="K1840" s="1">
        <v>32.352941176470999</v>
      </c>
      <c r="L1840" s="1">
        <v>2.9411764705880001</v>
      </c>
      <c r="M1840" s="1">
        <v>17.647058823529001</v>
      </c>
      <c r="N1840" s="1">
        <v>79.411764705882007</v>
      </c>
      <c r="O1840" s="1">
        <v>1.909090909091</v>
      </c>
      <c r="P1840" s="8">
        <v>0.84274982807900001</v>
      </c>
    </row>
    <row r="1841" spans="3:16" x14ac:dyDescent="0.2">
      <c r="C1841" s="70"/>
      <c r="D1841" s="67"/>
      <c r="E1841" s="4" t="s">
        <v>43</v>
      </c>
      <c r="F1841" s="52" t="s">
        <v>625</v>
      </c>
      <c r="G1841" s="7">
        <v>10</v>
      </c>
      <c r="H1841" s="17" t="s">
        <v>61</v>
      </c>
      <c r="I1841" s="1">
        <v>20</v>
      </c>
      <c r="J1841" s="1">
        <v>30</v>
      </c>
      <c r="K1841" s="1">
        <v>50</v>
      </c>
      <c r="L1841" s="3" t="s">
        <v>61</v>
      </c>
      <c r="M1841" s="1">
        <v>20</v>
      </c>
      <c r="N1841" s="1">
        <v>80</v>
      </c>
      <c r="O1841" s="1">
        <v>1.7</v>
      </c>
      <c r="P1841" s="8">
        <v>0.82327260234900002</v>
      </c>
    </row>
    <row r="1842" spans="3:16" x14ac:dyDescent="0.2">
      <c r="C1842" s="70"/>
      <c r="D1842" s="67"/>
      <c r="E1842" s="4" t="s">
        <v>44</v>
      </c>
      <c r="F1842" s="52" t="s">
        <v>625</v>
      </c>
      <c r="G1842" s="7">
        <v>31</v>
      </c>
      <c r="H1842" s="17" t="s">
        <v>61</v>
      </c>
      <c r="I1842" s="1">
        <v>22.580645161290001</v>
      </c>
      <c r="J1842" s="1">
        <v>51.612903225806001</v>
      </c>
      <c r="K1842" s="1">
        <v>25.806451612903</v>
      </c>
      <c r="L1842" s="3" t="s">
        <v>61</v>
      </c>
      <c r="M1842" s="1">
        <v>22.580645161290001</v>
      </c>
      <c r="N1842" s="1">
        <v>77.419354838710007</v>
      </c>
      <c r="O1842" s="1">
        <v>1.967741935484</v>
      </c>
      <c r="P1842" s="8">
        <v>0.70634604209499996</v>
      </c>
    </row>
    <row r="1843" spans="3:16" x14ac:dyDescent="0.2">
      <c r="C1843" s="70"/>
      <c r="D1843" s="67"/>
      <c r="E1843" s="4" t="s">
        <v>37</v>
      </c>
      <c r="F1843" s="52" t="s">
        <v>625</v>
      </c>
      <c r="G1843" s="7">
        <v>22</v>
      </c>
      <c r="H1843" s="17" t="s">
        <v>61</v>
      </c>
      <c r="I1843" s="1">
        <v>9.0909090909089993</v>
      </c>
      <c r="J1843" s="1">
        <v>59.090909090909001</v>
      </c>
      <c r="K1843" s="1">
        <v>18.181818181817999</v>
      </c>
      <c r="L1843" s="1">
        <v>13.636363636364001</v>
      </c>
      <c r="M1843" s="1">
        <v>9.0909090909089993</v>
      </c>
      <c r="N1843" s="1">
        <v>77.272727272726996</v>
      </c>
      <c r="O1843" s="1">
        <v>1.8947368421049999</v>
      </c>
      <c r="P1843" s="8">
        <v>0.56713087281600005</v>
      </c>
    </row>
    <row r="1844" spans="3:16" x14ac:dyDescent="0.2">
      <c r="C1844" s="70"/>
      <c r="D1844" s="66" t="s">
        <v>20</v>
      </c>
      <c r="E1844" s="5" t="s">
        <v>39</v>
      </c>
      <c r="F1844" s="51" t="s">
        <v>624</v>
      </c>
      <c r="G1844" s="6">
        <v>175</v>
      </c>
      <c r="H1844" s="13">
        <v>2.8571428571430002</v>
      </c>
      <c r="I1844" s="2">
        <v>10.857142857143</v>
      </c>
      <c r="J1844" s="2">
        <v>45.714285714286</v>
      </c>
      <c r="K1844" s="2">
        <v>38.857142857143003</v>
      </c>
      <c r="L1844" s="2">
        <v>1.714285714286</v>
      </c>
      <c r="M1844" s="2">
        <v>13.714285714286</v>
      </c>
      <c r="N1844" s="2">
        <v>84.571428571428996</v>
      </c>
      <c r="O1844" s="2">
        <v>1.7732558139529999</v>
      </c>
      <c r="P1844" s="11">
        <v>0.75763936530599996</v>
      </c>
    </row>
    <row r="1845" spans="3:16" x14ac:dyDescent="0.2">
      <c r="C1845" s="70"/>
      <c r="D1845" s="67"/>
      <c r="E1845" s="4" t="s">
        <v>40</v>
      </c>
      <c r="F1845" s="52" t="s">
        <v>624</v>
      </c>
      <c r="G1845" s="7">
        <v>538</v>
      </c>
      <c r="H1845" s="9">
        <v>1.4869888475840001</v>
      </c>
      <c r="I1845" s="1">
        <v>8.3643122676580006</v>
      </c>
      <c r="J1845" s="1">
        <v>39.033457249070999</v>
      </c>
      <c r="K1845" s="1">
        <v>49.814126394052003</v>
      </c>
      <c r="L1845" s="1">
        <v>1.3011152416359999</v>
      </c>
      <c r="M1845" s="1">
        <v>9.8513011152420003</v>
      </c>
      <c r="N1845" s="1">
        <v>88.847583643123002</v>
      </c>
      <c r="O1845" s="1">
        <v>1.610169491525</v>
      </c>
      <c r="P1845" s="8">
        <v>0.706179041846</v>
      </c>
    </row>
    <row r="1846" spans="3:16" x14ac:dyDescent="0.2">
      <c r="C1846" s="70"/>
      <c r="D1846" s="67"/>
      <c r="E1846" s="4" t="s">
        <v>41</v>
      </c>
      <c r="F1846" s="52" t="s">
        <v>624</v>
      </c>
      <c r="G1846" s="7">
        <v>0</v>
      </c>
      <c r="H1846" s="17" t="s">
        <v>61</v>
      </c>
      <c r="I1846" s="3" t="s">
        <v>61</v>
      </c>
      <c r="J1846" s="3" t="s">
        <v>61</v>
      </c>
      <c r="K1846" s="3" t="s">
        <v>61</v>
      </c>
      <c r="L1846" s="3" t="s">
        <v>61</v>
      </c>
      <c r="M1846" s="3" t="s">
        <v>61</v>
      </c>
      <c r="N1846" s="3" t="s">
        <v>61</v>
      </c>
      <c r="O1846" s="3" t="s">
        <v>61</v>
      </c>
      <c r="P1846" s="18" t="s">
        <v>61</v>
      </c>
    </row>
    <row r="1847" spans="3:16" x14ac:dyDescent="0.2">
      <c r="C1847" s="70"/>
      <c r="D1847" s="67"/>
      <c r="E1847" s="4" t="s">
        <v>42</v>
      </c>
      <c r="F1847" s="52" t="s">
        <v>625</v>
      </c>
      <c r="G1847" s="7">
        <v>20</v>
      </c>
      <c r="H1847" s="17" t="s">
        <v>61</v>
      </c>
      <c r="I1847" s="1">
        <v>5</v>
      </c>
      <c r="J1847" s="1">
        <v>45</v>
      </c>
      <c r="K1847" s="1">
        <v>50</v>
      </c>
      <c r="L1847" s="3" t="s">
        <v>61</v>
      </c>
      <c r="M1847" s="1">
        <v>5</v>
      </c>
      <c r="N1847" s="1">
        <v>95</v>
      </c>
      <c r="O1847" s="1">
        <v>1.55</v>
      </c>
      <c r="P1847" s="8">
        <v>0.60480531882900002</v>
      </c>
    </row>
    <row r="1848" spans="3:16" x14ac:dyDescent="0.2">
      <c r="C1848" s="70"/>
      <c r="D1848" s="67"/>
      <c r="E1848" s="4" t="s">
        <v>43</v>
      </c>
      <c r="F1848" s="52" t="s">
        <v>625</v>
      </c>
      <c r="G1848" s="7">
        <v>5</v>
      </c>
      <c r="H1848" s="17" t="s">
        <v>61</v>
      </c>
      <c r="I1848" s="1">
        <v>20</v>
      </c>
      <c r="J1848" s="3" t="s">
        <v>61</v>
      </c>
      <c r="K1848" s="1">
        <v>80</v>
      </c>
      <c r="L1848" s="3" t="s">
        <v>61</v>
      </c>
      <c r="M1848" s="1">
        <v>20</v>
      </c>
      <c r="N1848" s="1">
        <v>80</v>
      </c>
      <c r="O1848" s="1">
        <v>1.4</v>
      </c>
      <c r="P1848" s="8">
        <v>0.89442719100000001</v>
      </c>
    </row>
    <row r="1849" spans="3:16" x14ac:dyDescent="0.2">
      <c r="C1849" s="70"/>
      <c r="D1849" s="67"/>
      <c r="E1849" s="4" t="s">
        <v>44</v>
      </c>
      <c r="F1849" s="52" t="s">
        <v>625</v>
      </c>
      <c r="G1849" s="7">
        <v>14</v>
      </c>
      <c r="H1849" s="17" t="s">
        <v>61</v>
      </c>
      <c r="I1849" s="1">
        <v>14.285714285714</v>
      </c>
      <c r="J1849" s="1">
        <v>64.285714285713993</v>
      </c>
      <c r="K1849" s="1">
        <v>21.428571428571001</v>
      </c>
      <c r="L1849" s="3" t="s">
        <v>61</v>
      </c>
      <c r="M1849" s="1">
        <v>14.285714285714</v>
      </c>
      <c r="N1849" s="1">
        <v>85.714285714286007</v>
      </c>
      <c r="O1849" s="1">
        <v>1.9285714285710001</v>
      </c>
      <c r="P1849" s="8">
        <v>0.61572792621500005</v>
      </c>
    </row>
    <row r="1850" spans="3:16" x14ac:dyDescent="0.2">
      <c r="C1850" s="70"/>
      <c r="D1850" s="67"/>
      <c r="E1850" s="4" t="s">
        <v>37</v>
      </c>
      <c r="F1850" s="52" t="s">
        <v>625</v>
      </c>
      <c r="G1850" s="7">
        <v>11</v>
      </c>
      <c r="H1850" s="17" t="s">
        <v>61</v>
      </c>
      <c r="I1850" s="3" t="s">
        <v>61</v>
      </c>
      <c r="J1850" s="1">
        <v>45.454545454544999</v>
      </c>
      <c r="K1850" s="1">
        <v>27.272727272727</v>
      </c>
      <c r="L1850" s="1">
        <v>27.272727272727</v>
      </c>
      <c r="M1850" s="3" t="s">
        <v>61</v>
      </c>
      <c r="N1850" s="1">
        <v>72.727272727273004</v>
      </c>
      <c r="O1850" s="1">
        <v>1.625</v>
      </c>
      <c r="P1850" s="8">
        <v>0.51754916950700003</v>
      </c>
    </row>
    <row r="1851" spans="3:16" x14ac:dyDescent="0.2">
      <c r="C1851" s="70"/>
      <c r="D1851" s="66" t="s">
        <v>21</v>
      </c>
      <c r="E1851" s="5" t="s">
        <v>39</v>
      </c>
      <c r="F1851" s="51" t="s">
        <v>624</v>
      </c>
      <c r="G1851" s="6">
        <v>283</v>
      </c>
      <c r="H1851" s="13">
        <v>4.946996466431</v>
      </c>
      <c r="I1851" s="2">
        <v>20.494699646642999</v>
      </c>
      <c r="J1851" s="2">
        <v>41.342756183745998</v>
      </c>
      <c r="K1851" s="2">
        <v>30.742049469965</v>
      </c>
      <c r="L1851" s="2">
        <v>2.473498233216</v>
      </c>
      <c r="M1851" s="2">
        <v>25.441696113073998</v>
      </c>
      <c r="N1851" s="2">
        <v>72.084805653710006</v>
      </c>
      <c r="O1851" s="2">
        <v>1.9963768115939999</v>
      </c>
      <c r="P1851" s="11">
        <v>0.85492450876000003</v>
      </c>
    </row>
    <row r="1852" spans="3:16" x14ac:dyDescent="0.2">
      <c r="C1852" s="70"/>
      <c r="D1852" s="67"/>
      <c r="E1852" s="4" t="s">
        <v>40</v>
      </c>
      <c r="F1852" s="52" t="s">
        <v>624</v>
      </c>
      <c r="G1852" s="7">
        <v>435</v>
      </c>
      <c r="H1852" s="9">
        <v>1.609195402299</v>
      </c>
      <c r="I1852" s="1">
        <v>7.8160919540230003</v>
      </c>
      <c r="J1852" s="1">
        <v>40</v>
      </c>
      <c r="K1852" s="1">
        <v>48.735632183908002</v>
      </c>
      <c r="L1852" s="1">
        <v>1.8390804597699999</v>
      </c>
      <c r="M1852" s="1">
        <v>9.4252873563220003</v>
      </c>
      <c r="N1852" s="1">
        <v>88.735632183907995</v>
      </c>
      <c r="O1852" s="1">
        <v>1.6159250585480001</v>
      </c>
      <c r="P1852" s="8">
        <v>0.70379872950099998</v>
      </c>
    </row>
    <row r="1853" spans="3:16" x14ac:dyDescent="0.2">
      <c r="C1853" s="70"/>
      <c r="D1853" s="67"/>
      <c r="E1853" s="4" t="s">
        <v>41</v>
      </c>
      <c r="F1853" s="52" t="s">
        <v>624</v>
      </c>
      <c r="G1853" s="7">
        <v>0</v>
      </c>
      <c r="H1853" s="17" t="s">
        <v>61</v>
      </c>
      <c r="I1853" s="3" t="s">
        <v>61</v>
      </c>
      <c r="J1853" s="3" t="s">
        <v>61</v>
      </c>
      <c r="K1853" s="3" t="s">
        <v>61</v>
      </c>
      <c r="L1853" s="3" t="s">
        <v>61</v>
      </c>
      <c r="M1853" s="3" t="s">
        <v>61</v>
      </c>
      <c r="N1853" s="3" t="s">
        <v>61</v>
      </c>
      <c r="O1853" s="3" t="s">
        <v>61</v>
      </c>
      <c r="P1853" s="18" t="s">
        <v>61</v>
      </c>
    </row>
    <row r="1854" spans="3:16" x14ac:dyDescent="0.2">
      <c r="C1854" s="70"/>
      <c r="D1854" s="67"/>
      <c r="E1854" s="4" t="s">
        <v>42</v>
      </c>
      <c r="F1854" s="52" t="s">
        <v>625</v>
      </c>
      <c r="G1854" s="7">
        <v>14</v>
      </c>
      <c r="H1854" s="9">
        <v>14.285714285714</v>
      </c>
      <c r="I1854" s="1">
        <v>21.428571428571001</v>
      </c>
      <c r="J1854" s="1">
        <v>50</v>
      </c>
      <c r="K1854" s="1">
        <v>7.1428571428570002</v>
      </c>
      <c r="L1854" s="1">
        <v>7.1428571428570002</v>
      </c>
      <c r="M1854" s="1">
        <v>35.714285714286</v>
      </c>
      <c r="N1854" s="1">
        <v>57.142857142856997</v>
      </c>
      <c r="O1854" s="1">
        <v>2.4615384615379998</v>
      </c>
      <c r="P1854" s="8">
        <v>0.877058019307</v>
      </c>
    </row>
    <row r="1855" spans="3:16" x14ac:dyDescent="0.2">
      <c r="C1855" s="70"/>
      <c r="D1855" s="67"/>
      <c r="E1855" s="4" t="s">
        <v>43</v>
      </c>
      <c r="F1855" s="52" t="s">
        <v>625</v>
      </c>
      <c r="G1855" s="7">
        <v>5</v>
      </c>
      <c r="H1855" s="17" t="s">
        <v>61</v>
      </c>
      <c r="I1855" s="1">
        <v>20</v>
      </c>
      <c r="J1855" s="1">
        <v>60</v>
      </c>
      <c r="K1855" s="1">
        <v>20</v>
      </c>
      <c r="L1855" s="3" t="s">
        <v>61</v>
      </c>
      <c r="M1855" s="1">
        <v>20</v>
      </c>
      <c r="N1855" s="1">
        <v>80</v>
      </c>
      <c r="O1855" s="1">
        <v>2</v>
      </c>
      <c r="P1855" s="8">
        <v>0.70710678118699999</v>
      </c>
    </row>
    <row r="1856" spans="3:16" x14ac:dyDescent="0.2">
      <c r="C1856" s="70"/>
      <c r="D1856" s="67"/>
      <c r="E1856" s="4" t="s">
        <v>44</v>
      </c>
      <c r="F1856" s="52" t="s">
        <v>625</v>
      </c>
      <c r="G1856" s="7">
        <v>17</v>
      </c>
      <c r="H1856" s="17" t="s">
        <v>61</v>
      </c>
      <c r="I1856" s="1">
        <v>29.411764705882</v>
      </c>
      <c r="J1856" s="1">
        <v>41.176470588234999</v>
      </c>
      <c r="K1856" s="1">
        <v>29.411764705882</v>
      </c>
      <c r="L1856" s="3" t="s">
        <v>61</v>
      </c>
      <c r="M1856" s="1">
        <v>29.411764705882</v>
      </c>
      <c r="N1856" s="1">
        <v>70.588235294117993</v>
      </c>
      <c r="O1856" s="1">
        <v>2</v>
      </c>
      <c r="P1856" s="8">
        <v>0.79056941504199996</v>
      </c>
    </row>
    <row r="1857" spans="3:16" x14ac:dyDescent="0.2">
      <c r="C1857" s="70"/>
      <c r="D1857" s="67"/>
      <c r="E1857" s="4" t="s">
        <v>37</v>
      </c>
      <c r="F1857" s="52" t="s">
        <v>625</v>
      </c>
      <c r="G1857" s="7">
        <v>11</v>
      </c>
      <c r="H1857" s="17" t="s">
        <v>61</v>
      </c>
      <c r="I1857" s="1">
        <v>18.181818181817999</v>
      </c>
      <c r="J1857" s="1">
        <v>72.727272727273004</v>
      </c>
      <c r="K1857" s="1">
        <v>9.0909090909089993</v>
      </c>
      <c r="L1857" s="3" t="s">
        <v>61</v>
      </c>
      <c r="M1857" s="1">
        <v>18.181818181817999</v>
      </c>
      <c r="N1857" s="1">
        <v>81.818181818181998</v>
      </c>
      <c r="O1857" s="1">
        <v>2.0909090909089998</v>
      </c>
      <c r="P1857" s="8">
        <v>0.53935988997100004</v>
      </c>
    </row>
    <row r="1858" spans="3:16" x14ac:dyDescent="0.2">
      <c r="C1858" s="66" t="s">
        <v>45</v>
      </c>
      <c r="D1858" s="64" t="s">
        <v>19</v>
      </c>
      <c r="E1858" s="5" t="s">
        <v>46</v>
      </c>
      <c r="F1858" s="51" t="s">
        <v>624</v>
      </c>
      <c r="G1858" s="6">
        <v>770</v>
      </c>
      <c r="H1858" s="13">
        <v>1.298701298701</v>
      </c>
      <c r="I1858" s="2">
        <v>7.792207792208</v>
      </c>
      <c r="J1858" s="2">
        <v>41.298701298700998</v>
      </c>
      <c r="K1858" s="2">
        <v>48.181818181818002</v>
      </c>
      <c r="L1858" s="2">
        <v>1.4285714285710001</v>
      </c>
      <c r="M1858" s="2">
        <v>9.0909090909089993</v>
      </c>
      <c r="N1858" s="2">
        <v>89.480519480519007</v>
      </c>
      <c r="O1858" s="2">
        <v>1.6166007905140001</v>
      </c>
      <c r="P1858" s="11">
        <v>0.68860957957799995</v>
      </c>
    </row>
    <row r="1859" spans="3:16" ht="26" x14ac:dyDescent="0.2">
      <c r="C1859" s="70"/>
      <c r="D1859" s="65"/>
      <c r="E1859" s="4" t="s">
        <v>47</v>
      </c>
      <c r="F1859" s="52" t="s">
        <v>624</v>
      </c>
      <c r="G1859" s="7">
        <v>335</v>
      </c>
      <c r="H1859" s="9">
        <v>0.59701492537300005</v>
      </c>
      <c r="I1859" s="1">
        <v>8.0597014925370001</v>
      </c>
      <c r="J1859" s="1">
        <v>36.119402985074998</v>
      </c>
      <c r="K1859" s="1">
        <v>52.835820895521998</v>
      </c>
      <c r="L1859" s="1">
        <v>2.3880597014929998</v>
      </c>
      <c r="M1859" s="1">
        <v>8.6567164179099994</v>
      </c>
      <c r="N1859" s="1">
        <v>88.955223880597003</v>
      </c>
      <c r="O1859" s="1">
        <v>1.5535168195719999</v>
      </c>
      <c r="P1859" s="8">
        <v>0.67107974450800001</v>
      </c>
    </row>
    <row r="1860" spans="3:16" x14ac:dyDescent="0.2">
      <c r="C1860" s="70"/>
      <c r="D1860" s="65"/>
      <c r="E1860" s="4" t="s">
        <v>48</v>
      </c>
      <c r="F1860" s="52" t="s">
        <v>625</v>
      </c>
      <c r="G1860" s="7">
        <v>34</v>
      </c>
      <c r="H1860" s="9">
        <v>2.9411764705880001</v>
      </c>
      <c r="I1860" s="1">
        <v>20.588235294118</v>
      </c>
      <c r="J1860" s="1">
        <v>38.235294117647001</v>
      </c>
      <c r="K1860" s="1">
        <v>35.294117647058997</v>
      </c>
      <c r="L1860" s="1">
        <v>2.9411764705880001</v>
      </c>
      <c r="M1860" s="1">
        <v>23.529411764706001</v>
      </c>
      <c r="N1860" s="1">
        <v>73.529411764705998</v>
      </c>
      <c r="O1860" s="1">
        <v>1.909090909091</v>
      </c>
      <c r="P1860" s="8">
        <v>0.84274982807900001</v>
      </c>
    </row>
    <row r="1861" spans="3:16" ht="39" x14ac:dyDescent="0.2">
      <c r="C1861" s="70"/>
      <c r="D1861" s="65"/>
      <c r="E1861" s="4" t="s">
        <v>49</v>
      </c>
      <c r="F1861" s="52" t="s">
        <v>624</v>
      </c>
      <c r="G1861" s="7">
        <v>318</v>
      </c>
      <c r="H1861" s="9">
        <v>7.2327044025160001</v>
      </c>
      <c r="I1861" s="1">
        <v>20.754716981131999</v>
      </c>
      <c r="J1861" s="1">
        <v>43.396226415093999</v>
      </c>
      <c r="K1861" s="1">
        <v>27.044025157233001</v>
      </c>
      <c r="L1861" s="1">
        <v>1.5723270440249999</v>
      </c>
      <c r="M1861" s="1">
        <v>27.987421383648002</v>
      </c>
      <c r="N1861" s="1">
        <v>70.440251572327</v>
      </c>
      <c r="O1861" s="1">
        <v>2.0830670926520001</v>
      </c>
      <c r="P1861" s="8">
        <v>0.88041412092799998</v>
      </c>
    </row>
    <row r="1862" spans="3:16" x14ac:dyDescent="0.2">
      <c r="C1862" s="70"/>
      <c r="D1862" s="65"/>
      <c r="E1862" s="4" t="s">
        <v>50</v>
      </c>
      <c r="F1862" s="52" t="s">
        <v>625</v>
      </c>
      <c r="G1862" s="7">
        <v>18</v>
      </c>
      <c r="H1862" s="17" t="s">
        <v>61</v>
      </c>
      <c r="I1862" s="1">
        <v>16.666666666666998</v>
      </c>
      <c r="J1862" s="1">
        <v>61.111111111111001</v>
      </c>
      <c r="K1862" s="1">
        <v>22.222222222222001</v>
      </c>
      <c r="L1862" s="3" t="s">
        <v>61</v>
      </c>
      <c r="M1862" s="1">
        <v>16.666666666666998</v>
      </c>
      <c r="N1862" s="1">
        <v>83.333333333333002</v>
      </c>
      <c r="O1862" s="1">
        <v>1.9444444444440001</v>
      </c>
      <c r="P1862" s="8">
        <v>0.63913749070600001</v>
      </c>
    </row>
    <row r="1863" spans="3:16" x14ac:dyDescent="0.2">
      <c r="C1863" s="70"/>
      <c r="D1863" s="65"/>
      <c r="E1863" s="4" t="s">
        <v>44</v>
      </c>
      <c r="F1863" s="52" t="s">
        <v>625</v>
      </c>
      <c r="G1863" s="7">
        <v>25</v>
      </c>
      <c r="H1863" s="17" t="s">
        <v>61</v>
      </c>
      <c r="I1863" s="1">
        <v>16</v>
      </c>
      <c r="J1863" s="1">
        <v>68</v>
      </c>
      <c r="K1863" s="1">
        <v>12</v>
      </c>
      <c r="L1863" s="1">
        <v>4</v>
      </c>
      <c r="M1863" s="1">
        <v>16</v>
      </c>
      <c r="N1863" s="1">
        <v>80</v>
      </c>
      <c r="O1863" s="1">
        <v>2.041666666667</v>
      </c>
      <c r="P1863" s="8">
        <v>0.55003293709000001</v>
      </c>
    </row>
    <row r="1864" spans="3:16" x14ac:dyDescent="0.2">
      <c r="C1864" s="70"/>
      <c r="D1864" s="65"/>
      <c r="E1864" s="4" t="s">
        <v>37</v>
      </c>
      <c r="F1864" s="52" t="s">
        <v>625</v>
      </c>
      <c r="G1864" s="7">
        <v>28</v>
      </c>
      <c r="H1864" s="17" t="s">
        <v>61</v>
      </c>
      <c r="I1864" s="1">
        <v>14.285714285714</v>
      </c>
      <c r="J1864" s="1">
        <v>39.285714285714</v>
      </c>
      <c r="K1864" s="1">
        <v>35.714285714286</v>
      </c>
      <c r="L1864" s="1">
        <v>10.714285714286</v>
      </c>
      <c r="M1864" s="1">
        <v>14.285714285714</v>
      </c>
      <c r="N1864" s="1">
        <v>75</v>
      </c>
      <c r="O1864" s="1">
        <v>1.76</v>
      </c>
      <c r="P1864" s="8">
        <v>0.72341781380699999</v>
      </c>
    </row>
    <row r="1865" spans="3:16" x14ac:dyDescent="0.2">
      <c r="C1865" s="70"/>
      <c r="D1865" s="65"/>
      <c r="E1865" s="4" t="s">
        <v>51</v>
      </c>
      <c r="F1865" s="52" t="s">
        <v>624</v>
      </c>
      <c r="G1865" s="7">
        <v>1105</v>
      </c>
      <c r="H1865" s="9">
        <v>1.0859728506790001</v>
      </c>
      <c r="I1865" s="1">
        <v>7.8733031674209997</v>
      </c>
      <c r="J1865" s="1">
        <v>39.728506787329998</v>
      </c>
      <c r="K1865" s="1">
        <v>49.592760180995</v>
      </c>
      <c r="L1865" s="1">
        <v>1.719457013575</v>
      </c>
      <c r="M1865" s="1">
        <v>8.9592760181000006</v>
      </c>
      <c r="N1865" s="1">
        <v>89.321266968326</v>
      </c>
      <c r="O1865" s="1">
        <v>1.597605893186</v>
      </c>
      <c r="P1865" s="8">
        <v>0.68368328515400001</v>
      </c>
    </row>
    <row r="1866" spans="3:16" x14ac:dyDescent="0.2">
      <c r="C1866" s="70"/>
      <c r="D1866" s="65"/>
      <c r="E1866" s="4" t="s">
        <v>52</v>
      </c>
      <c r="F1866" s="52" t="s">
        <v>624</v>
      </c>
      <c r="G1866" s="7">
        <v>352</v>
      </c>
      <c r="H1866" s="9">
        <v>6.8181818181820004</v>
      </c>
      <c r="I1866" s="1">
        <v>20.738636363636001</v>
      </c>
      <c r="J1866" s="1">
        <v>42.897727272727003</v>
      </c>
      <c r="K1866" s="1">
        <v>27.840909090909001</v>
      </c>
      <c r="L1866" s="1">
        <v>1.7045454545450001</v>
      </c>
      <c r="M1866" s="1">
        <v>27.556818181817999</v>
      </c>
      <c r="N1866" s="1">
        <v>70.738636363636004</v>
      </c>
      <c r="O1866" s="1">
        <v>2.0664739884390002</v>
      </c>
      <c r="P1866" s="8">
        <v>0.87720091441400005</v>
      </c>
    </row>
    <row r="1867" spans="3:16" x14ac:dyDescent="0.2">
      <c r="C1867" s="66" t="s">
        <v>53</v>
      </c>
      <c r="D1867" s="64" t="s">
        <v>19</v>
      </c>
      <c r="E1867" s="5" t="s">
        <v>54</v>
      </c>
      <c r="F1867" s="51" t="s">
        <v>624</v>
      </c>
      <c r="G1867" s="6">
        <v>513</v>
      </c>
      <c r="H1867" s="13">
        <v>2.729044834308</v>
      </c>
      <c r="I1867" s="2">
        <v>10.331384015595001</v>
      </c>
      <c r="J1867" s="2">
        <v>38.206627680312003</v>
      </c>
      <c r="K1867" s="2">
        <v>46.198830409357001</v>
      </c>
      <c r="L1867" s="2">
        <v>2.5341130604290001</v>
      </c>
      <c r="M1867" s="2">
        <v>13.060428849902999</v>
      </c>
      <c r="N1867" s="2">
        <v>84.405458089668997</v>
      </c>
      <c r="O1867" s="2">
        <v>1.6879999999999999</v>
      </c>
      <c r="P1867" s="11">
        <v>0.77191171476499998</v>
      </c>
    </row>
    <row r="1868" spans="3:16" x14ac:dyDescent="0.2">
      <c r="C1868" s="70"/>
      <c r="D1868" s="65"/>
      <c r="E1868" s="4" t="s">
        <v>55</v>
      </c>
      <c r="F1868" s="52" t="s">
        <v>624</v>
      </c>
      <c r="G1868" s="7">
        <v>639</v>
      </c>
      <c r="H1868" s="9">
        <v>1.4084507042250001</v>
      </c>
      <c r="I1868" s="1">
        <v>11.737089201878</v>
      </c>
      <c r="J1868" s="1">
        <v>43.035993740218998</v>
      </c>
      <c r="K1868" s="1">
        <v>42.410015649451999</v>
      </c>
      <c r="L1868" s="1">
        <v>1.4084507042250001</v>
      </c>
      <c r="M1868" s="1">
        <v>13.145539906103</v>
      </c>
      <c r="N1868" s="1">
        <v>85.446009389671005</v>
      </c>
      <c r="O1868" s="1">
        <v>1.7174603174600001</v>
      </c>
      <c r="P1868" s="8">
        <v>0.726193920183</v>
      </c>
    </row>
    <row r="1869" spans="3:16" x14ac:dyDescent="0.2">
      <c r="C1869" s="70"/>
      <c r="D1869" s="65"/>
      <c r="E1869" s="4" t="s">
        <v>56</v>
      </c>
      <c r="F1869" s="52" t="s">
        <v>624</v>
      </c>
      <c r="G1869" s="7">
        <v>376</v>
      </c>
      <c r="H1869" s="9">
        <v>3.4574468085109999</v>
      </c>
      <c r="I1869" s="1">
        <v>11.436170212765999</v>
      </c>
      <c r="J1869" s="1">
        <v>42.021276595745</v>
      </c>
      <c r="K1869" s="1">
        <v>41.223404255318997</v>
      </c>
      <c r="L1869" s="1">
        <v>1.8617021276600001</v>
      </c>
      <c r="M1869" s="1">
        <v>14.893617021277</v>
      </c>
      <c r="N1869" s="1">
        <v>83.244680851064004</v>
      </c>
      <c r="O1869" s="1">
        <v>1.766937669377</v>
      </c>
      <c r="P1869" s="8">
        <v>0.79049489102399995</v>
      </c>
    </row>
    <row r="1870" spans="3:16" x14ac:dyDescent="0.2">
      <c r="C1870" s="66" t="s">
        <v>57</v>
      </c>
      <c r="D1870" s="64" t="s">
        <v>19</v>
      </c>
      <c r="E1870" s="5" t="s">
        <v>58</v>
      </c>
      <c r="F1870" s="51" t="s">
        <v>624</v>
      </c>
      <c r="G1870" s="6">
        <v>537</v>
      </c>
      <c r="H1870" s="13">
        <v>2.7932960893850001</v>
      </c>
      <c r="I1870" s="2">
        <v>10.428305400372</v>
      </c>
      <c r="J1870" s="2">
        <v>41.154562383612998</v>
      </c>
      <c r="K1870" s="2">
        <v>43.761638733706</v>
      </c>
      <c r="L1870" s="2">
        <v>1.8621973929240001</v>
      </c>
      <c r="M1870" s="2">
        <v>13.221601489757999</v>
      </c>
      <c r="N1870" s="2">
        <v>84.916201117317996</v>
      </c>
      <c r="O1870" s="2">
        <v>1.717267552182</v>
      </c>
      <c r="P1870" s="11">
        <v>0.76629679007899998</v>
      </c>
    </row>
    <row r="1871" spans="3:16" x14ac:dyDescent="0.2">
      <c r="C1871" s="67"/>
      <c r="D1871" s="65"/>
      <c r="E1871" s="4" t="s">
        <v>59</v>
      </c>
      <c r="F1871" s="52" t="s">
        <v>624</v>
      </c>
      <c r="G1871" s="7">
        <v>682</v>
      </c>
      <c r="H1871" s="9">
        <v>1.759530791789</v>
      </c>
      <c r="I1871" s="1">
        <v>10.263929618768</v>
      </c>
      <c r="J1871" s="1">
        <v>42.228739002932997</v>
      </c>
      <c r="K1871" s="1">
        <v>43.255131964809003</v>
      </c>
      <c r="L1871" s="1">
        <v>2.4926686217010001</v>
      </c>
      <c r="M1871" s="1">
        <v>12.023460410557</v>
      </c>
      <c r="N1871" s="1">
        <v>85.483870967742007</v>
      </c>
      <c r="O1871" s="1">
        <v>1.697744360902</v>
      </c>
      <c r="P1871" s="8">
        <v>0.72834874365299995</v>
      </c>
    </row>
    <row r="1872" spans="3:16" x14ac:dyDescent="0.2">
      <c r="C1872" s="71"/>
      <c r="D1872" s="68"/>
      <c r="E1872" s="19" t="s">
        <v>60</v>
      </c>
      <c r="F1872" s="53" t="s">
        <v>624</v>
      </c>
      <c r="G1872" s="21">
        <v>309</v>
      </c>
      <c r="H1872" s="36">
        <v>2.9126213592229999</v>
      </c>
      <c r="I1872" s="16">
        <v>14.563106796116999</v>
      </c>
      <c r="J1872" s="16">
        <v>38.834951456311003</v>
      </c>
      <c r="K1872" s="16">
        <v>43.042071197410998</v>
      </c>
      <c r="L1872" s="16">
        <v>0.64724919093900002</v>
      </c>
      <c r="M1872" s="16">
        <v>17.475728155340001</v>
      </c>
      <c r="N1872" s="16">
        <v>81.877022653721994</v>
      </c>
      <c r="O1872" s="16">
        <v>1.7719869706839999</v>
      </c>
      <c r="P1872" s="34">
        <v>0.80447906245</v>
      </c>
    </row>
    <row r="1873" spans="2:22" x14ac:dyDescent="0.2">
      <c r="C1873" s="44" t="s">
        <v>626</v>
      </c>
    </row>
    <row r="1874" spans="2:22" x14ac:dyDescent="0.2">
      <c r="B1874" s="22" t="str">
        <f xml:space="preserve"> HYPERLINK("#'目次'!B29", "[23]")</f>
        <v>[23]</v>
      </c>
      <c r="C1874" s="58" t="s">
        <v>270</v>
      </c>
      <c r="D1874" s="59"/>
      <c r="E1874" s="59"/>
      <c r="F1874" s="59"/>
      <c r="G1874" s="59"/>
      <c r="H1874" s="59"/>
      <c r="I1874" s="59"/>
      <c r="J1874" s="59"/>
      <c r="K1874" s="59"/>
      <c r="L1874" s="59"/>
      <c r="M1874" s="59"/>
      <c r="N1874" s="59"/>
      <c r="O1874" s="59"/>
      <c r="P1874" s="59"/>
      <c r="Q1874" s="59"/>
      <c r="R1874" s="59"/>
      <c r="S1874" s="59"/>
      <c r="T1874" s="59"/>
      <c r="U1874" s="59"/>
      <c r="V1874" s="59"/>
    </row>
    <row r="1877" spans="2:22" x14ac:dyDescent="0.2">
      <c r="C1877" s="58" t="s">
        <v>13</v>
      </c>
      <c r="D1877" s="59"/>
      <c r="E1877" s="59"/>
      <c r="F1877" s="59"/>
      <c r="G1877" s="59"/>
      <c r="H1877" s="59"/>
      <c r="I1877" s="59"/>
      <c r="J1877" s="59"/>
      <c r="K1877" s="59"/>
      <c r="L1877" s="59"/>
      <c r="M1877" s="59"/>
      <c r="N1877" s="59"/>
      <c r="O1877" s="59"/>
      <c r="P1877" s="59"/>
      <c r="Q1877" s="59"/>
      <c r="R1877" s="59"/>
      <c r="S1877" s="59"/>
      <c r="T1877" s="59"/>
      <c r="U1877" s="59"/>
      <c r="V1877" s="59"/>
    </row>
    <row r="1878" spans="2:22" ht="78" x14ac:dyDescent="0.2">
      <c r="C1878" s="60"/>
      <c r="D1878" s="61"/>
      <c r="E1878" s="61"/>
      <c r="F1878" s="61"/>
      <c r="G1878" s="20" t="s">
        <v>14</v>
      </c>
      <c r="H1878" s="25" t="s">
        <v>271</v>
      </c>
      <c r="I1878" s="10" t="s">
        <v>272</v>
      </c>
      <c r="J1878" s="10" t="s">
        <v>273</v>
      </c>
      <c r="K1878" s="10" t="s">
        <v>274</v>
      </c>
      <c r="L1878" s="10" t="s">
        <v>275</v>
      </c>
      <c r="M1878" s="10" t="s">
        <v>276</v>
      </c>
      <c r="N1878" s="10" t="s">
        <v>44</v>
      </c>
      <c r="O1878" s="10" t="s">
        <v>277</v>
      </c>
      <c r="P1878" s="10" t="s">
        <v>37</v>
      </c>
      <c r="Q1878" s="10" t="s">
        <v>278</v>
      </c>
      <c r="R1878" s="26" t="s">
        <v>137</v>
      </c>
    </row>
    <row r="1879" spans="2:22" x14ac:dyDescent="0.2">
      <c r="C1879" s="62"/>
      <c r="D1879" s="63"/>
      <c r="E1879" s="63"/>
      <c r="F1879" s="63"/>
      <c r="G1879" s="23"/>
      <c r="H1879" s="31"/>
      <c r="I1879" s="12"/>
      <c r="J1879" s="12"/>
      <c r="K1879" s="12"/>
      <c r="L1879" s="12"/>
      <c r="M1879" s="12"/>
      <c r="N1879" s="12"/>
      <c r="O1879" s="12"/>
      <c r="P1879" s="12"/>
      <c r="Q1879" s="12"/>
      <c r="R1879" s="28"/>
    </row>
    <row r="1880" spans="2:22" x14ac:dyDescent="0.2">
      <c r="C1880" s="24"/>
      <c r="D1880" s="30"/>
      <c r="E1880" s="29" t="s">
        <v>14</v>
      </c>
      <c r="F1880" s="50" t="s">
        <v>624</v>
      </c>
      <c r="G1880" s="27">
        <v>1528</v>
      </c>
      <c r="H1880" s="15">
        <v>42.408376963351003</v>
      </c>
      <c r="I1880" s="15">
        <v>48.821989528796003</v>
      </c>
      <c r="J1880" s="15">
        <v>32.526178010471</v>
      </c>
      <c r="K1880" s="15">
        <v>4.7120418848170003</v>
      </c>
      <c r="L1880" s="15">
        <v>0.91623036649199996</v>
      </c>
      <c r="M1880" s="15">
        <v>1.30890052356</v>
      </c>
      <c r="N1880" s="15">
        <v>3.4685863874349998</v>
      </c>
      <c r="O1880" s="15">
        <v>27.159685863874</v>
      </c>
      <c r="P1880" s="15">
        <v>2.028795811518</v>
      </c>
      <c r="Q1880" s="15">
        <v>70.811518324606993</v>
      </c>
      <c r="R1880" s="33">
        <v>163.35078534031399</v>
      </c>
    </row>
    <row r="1881" spans="2:22" x14ac:dyDescent="0.2">
      <c r="C1881" s="69" t="s">
        <v>18</v>
      </c>
      <c r="D1881" s="64" t="s">
        <v>19</v>
      </c>
      <c r="E1881" s="5" t="s">
        <v>20</v>
      </c>
      <c r="F1881" s="51" t="s">
        <v>624</v>
      </c>
      <c r="G1881" s="6">
        <v>763</v>
      </c>
      <c r="H1881" s="13">
        <v>44.954128440367001</v>
      </c>
      <c r="I1881" s="2">
        <v>51.900393184796997</v>
      </c>
      <c r="J1881" s="2">
        <v>37.876802096985998</v>
      </c>
      <c r="K1881" s="2">
        <v>5.6356487549149996</v>
      </c>
      <c r="L1881" s="2">
        <v>1.0484927916119999</v>
      </c>
      <c r="M1881" s="2">
        <v>0.78636959370899995</v>
      </c>
      <c r="N1881" s="2">
        <v>3.669724770642</v>
      </c>
      <c r="O1881" s="2">
        <v>25.163826998689</v>
      </c>
      <c r="P1881" s="2">
        <v>1.0484927916119999</v>
      </c>
      <c r="Q1881" s="2">
        <v>73.787680209699005</v>
      </c>
      <c r="R1881" s="11">
        <v>172.08387942332899</v>
      </c>
    </row>
    <row r="1882" spans="2:22" x14ac:dyDescent="0.2">
      <c r="C1882" s="70"/>
      <c r="D1882" s="65"/>
      <c r="E1882" s="4" t="s">
        <v>21</v>
      </c>
      <c r="F1882" s="52" t="s">
        <v>624</v>
      </c>
      <c r="G1882" s="7">
        <v>765</v>
      </c>
      <c r="H1882" s="9">
        <v>39.869281045751997</v>
      </c>
      <c r="I1882" s="1">
        <v>45.751633986927999</v>
      </c>
      <c r="J1882" s="1">
        <v>27.189542483659999</v>
      </c>
      <c r="K1882" s="1">
        <v>3.7908496732030001</v>
      </c>
      <c r="L1882" s="1">
        <v>0.78431372549</v>
      </c>
      <c r="M1882" s="1">
        <v>1.830065359477</v>
      </c>
      <c r="N1882" s="1">
        <v>3.2679738562090002</v>
      </c>
      <c r="O1882" s="1">
        <v>29.150326797386001</v>
      </c>
      <c r="P1882" s="1">
        <v>3.0065359477119999</v>
      </c>
      <c r="Q1882" s="1">
        <v>67.843137254902004</v>
      </c>
      <c r="R1882" s="8">
        <v>154.640522875817</v>
      </c>
    </row>
    <row r="1883" spans="2:22" x14ac:dyDescent="0.2">
      <c r="C1883" s="66" t="s">
        <v>22</v>
      </c>
      <c r="D1883" s="66" t="s">
        <v>23</v>
      </c>
      <c r="E1883" s="5" t="s">
        <v>24</v>
      </c>
      <c r="F1883" s="51" t="s">
        <v>624</v>
      </c>
      <c r="G1883" s="6">
        <v>302</v>
      </c>
      <c r="H1883" s="13">
        <v>51.986754966886998</v>
      </c>
      <c r="I1883" s="2">
        <v>56.291390728476998</v>
      </c>
      <c r="J1883" s="2">
        <v>36.423841059602999</v>
      </c>
      <c r="K1883" s="2">
        <v>4.3046357615890001</v>
      </c>
      <c r="L1883" s="2">
        <v>0.99337748344400001</v>
      </c>
      <c r="M1883" s="2">
        <v>1.655629139073</v>
      </c>
      <c r="N1883" s="2">
        <v>3.9735099337749999</v>
      </c>
      <c r="O1883" s="2">
        <v>24.172185430464001</v>
      </c>
      <c r="P1883" s="2">
        <v>0.66225165562900001</v>
      </c>
      <c r="Q1883" s="2">
        <v>75.165562913906996</v>
      </c>
      <c r="R1883" s="11">
        <v>180.46357615893999</v>
      </c>
    </row>
    <row r="1884" spans="2:22" x14ac:dyDescent="0.2">
      <c r="C1884" s="70"/>
      <c r="D1884" s="67"/>
      <c r="E1884" s="4" t="s">
        <v>25</v>
      </c>
      <c r="F1884" s="52" t="s">
        <v>624</v>
      </c>
      <c r="G1884" s="7">
        <v>329</v>
      </c>
      <c r="H1884" s="9">
        <v>44.376899696049001</v>
      </c>
      <c r="I1884" s="1">
        <v>57.142857142856997</v>
      </c>
      <c r="J1884" s="1">
        <v>31.003039513678001</v>
      </c>
      <c r="K1884" s="1">
        <v>3.0395136778120002</v>
      </c>
      <c r="L1884" s="1">
        <v>1.5197568389060001</v>
      </c>
      <c r="M1884" s="1">
        <v>1.5197568389060001</v>
      </c>
      <c r="N1884" s="1">
        <v>3.3434650455930002</v>
      </c>
      <c r="O1884" s="1">
        <v>25.227963525836</v>
      </c>
      <c r="P1884" s="1">
        <v>0.91185410334299999</v>
      </c>
      <c r="Q1884" s="1">
        <v>73.860182370820993</v>
      </c>
      <c r="R1884" s="8">
        <v>168.08510638297901</v>
      </c>
    </row>
    <row r="1885" spans="2:22" x14ac:dyDescent="0.2">
      <c r="C1885" s="70"/>
      <c r="D1885" s="67"/>
      <c r="E1885" s="4" t="s">
        <v>26</v>
      </c>
      <c r="F1885" s="52" t="s">
        <v>624</v>
      </c>
      <c r="G1885" s="7">
        <v>355</v>
      </c>
      <c r="H1885" s="9">
        <v>39.154929577464998</v>
      </c>
      <c r="I1885" s="1">
        <v>55.774647887324001</v>
      </c>
      <c r="J1885" s="1">
        <v>33.239436619717999</v>
      </c>
      <c r="K1885" s="1">
        <v>5.3521126760559996</v>
      </c>
      <c r="L1885" s="1">
        <v>0.28169014084499999</v>
      </c>
      <c r="M1885" s="1">
        <v>1.4084507042250001</v>
      </c>
      <c r="N1885" s="1">
        <v>2.5352112676059999</v>
      </c>
      <c r="O1885" s="1">
        <v>25.633802816900999</v>
      </c>
      <c r="P1885" s="1">
        <v>1.12676056338</v>
      </c>
      <c r="Q1885" s="1">
        <v>73.239436619718006</v>
      </c>
      <c r="R1885" s="8">
        <v>164.50704225352101</v>
      </c>
    </row>
    <row r="1886" spans="2:22" x14ac:dyDescent="0.2">
      <c r="C1886" s="70"/>
      <c r="D1886" s="67"/>
      <c r="E1886" s="4" t="s">
        <v>27</v>
      </c>
      <c r="F1886" s="52" t="s">
        <v>624</v>
      </c>
      <c r="G1886" s="7">
        <v>254</v>
      </c>
      <c r="H1886" s="9">
        <v>39.370078740156998</v>
      </c>
      <c r="I1886" s="1">
        <v>43.307086614173002</v>
      </c>
      <c r="J1886" s="1">
        <v>32.677165354331002</v>
      </c>
      <c r="K1886" s="1">
        <v>4.7244094488190003</v>
      </c>
      <c r="L1886" s="1">
        <v>0.39370078740199999</v>
      </c>
      <c r="M1886" s="1">
        <v>1.1811023622050001</v>
      </c>
      <c r="N1886" s="1">
        <v>1.574803149606</v>
      </c>
      <c r="O1886" s="1">
        <v>29.133858267716999</v>
      </c>
      <c r="P1886" s="1">
        <v>3.1496062992130001</v>
      </c>
      <c r="Q1886" s="1">
        <v>67.716535433071002</v>
      </c>
      <c r="R1886" s="8">
        <v>155.51181102362199</v>
      </c>
    </row>
    <row r="1887" spans="2:22" x14ac:dyDescent="0.2">
      <c r="C1887" s="70"/>
      <c r="D1887" s="67"/>
      <c r="E1887" s="4" t="s">
        <v>28</v>
      </c>
      <c r="F1887" s="52" t="s">
        <v>624</v>
      </c>
      <c r="G1887" s="7">
        <v>288</v>
      </c>
      <c r="H1887" s="9">
        <v>36.805555555555998</v>
      </c>
      <c r="I1887" s="1">
        <v>27.777777777777999</v>
      </c>
      <c r="J1887" s="1">
        <v>29.166666666666998</v>
      </c>
      <c r="K1887" s="1">
        <v>6.25</v>
      </c>
      <c r="L1887" s="1">
        <v>1.3888888888890001</v>
      </c>
      <c r="M1887" s="1">
        <v>0.694444444444</v>
      </c>
      <c r="N1887" s="1">
        <v>5.9027777777779997</v>
      </c>
      <c r="O1887" s="1">
        <v>32.638888888888999</v>
      </c>
      <c r="P1887" s="1">
        <v>4.8611111111109997</v>
      </c>
      <c r="Q1887" s="1">
        <v>62.5</v>
      </c>
      <c r="R1887" s="8">
        <v>145.486111111111</v>
      </c>
    </row>
    <row r="1888" spans="2:22" x14ac:dyDescent="0.2">
      <c r="C1888" s="70"/>
      <c r="D1888" s="67"/>
      <c r="E1888" s="4" t="s">
        <v>29</v>
      </c>
      <c r="F1888" s="52" t="s">
        <v>624</v>
      </c>
      <c r="G1888" s="7">
        <v>1226</v>
      </c>
      <c r="H1888" s="9">
        <v>40.048939641109001</v>
      </c>
      <c r="I1888" s="1">
        <v>46.982055464927001</v>
      </c>
      <c r="J1888" s="1">
        <v>31.566068515497999</v>
      </c>
      <c r="K1888" s="1">
        <v>4.8123980424140003</v>
      </c>
      <c r="L1888" s="1">
        <v>0.89722675367000004</v>
      </c>
      <c r="M1888" s="1">
        <v>1.2234910277319999</v>
      </c>
      <c r="N1888" s="1">
        <v>3.344208809135</v>
      </c>
      <c r="O1888" s="1">
        <v>27.895595432299999</v>
      </c>
      <c r="P1888" s="1">
        <v>2.3654159869489999</v>
      </c>
      <c r="Q1888" s="1">
        <v>69.738988580750004</v>
      </c>
      <c r="R1888" s="8">
        <v>159.135399673736</v>
      </c>
    </row>
    <row r="1889" spans="3:18" x14ac:dyDescent="0.2">
      <c r="C1889" s="70"/>
      <c r="D1889" s="67"/>
      <c r="E1889" s="4" t="s">
        <v>30</v>
      </c>
      <c r="F1889" s="52" t="s">
        <v>624</v>
      </c>
      <c r="G1889" s="7">
        <v>542</v>
      </c>
      <c r="H1889" s="9">
        <v>38.007380073801002</v>
      </c>
      <c r="I1889" s="1">
        <v>35.055350553506003</v>
      </c>
      <c r="J1889" s="1">
        <v>30.811808118081</v>
      </c>
      <c r="K1889" s="1">
        <v>5.5350553505539999</v>
      </c>
      <c r="L1889" s="1">
        <v>0.92250922509199995</v>
      </c>
      <c r="M1889" s="1">
        <v>0.92250922509199995</v>
      </c>
      <c r="N1889" s="1">
        <v>3.8745387453869999</v>
      </c>
      <c r="O1889" s="1">
        <v>30.9963099631</v>
      </c>
      <c r="P1889" s="1">
        <v>4.0590405904060001</v>
      </c>
      <c r="Q1889" s="1">
        <v>64.944649446493997</v>
      </c>
      <c r="R1889" s="8">
        <v>150.18450184501799</v>
      </c>
    </row>
    <row r="1890" spans="3:18" x14ac:dyDescent="0.2">
      <c r="C1890" s="70"/>
      <c r="D1890" s="66" t="s">
        <v>20</v>
      </c>
      <c r="E1890" s="5" t="s">
        <v>24</v>
      </c>
      <c r="F1890" s="51" t="s">
        <v>624</v>
      </c>
      <c r="G1890" s="6">
        <v>153</v>
      </c>
      <c r="H1890" s="13">
        <v>52.941176470587997</v>
      </c>
      <c r="I1890" s="2">
        <v>61.437908496732</v>
      </c>
      <c r="J1890" s="2">
        <v>39.869281045751997</v>
      </c>
      <c r="K1890" s="2">
        <v>5.2287581699350003</v>
      </c>
      <c r="L1890" s="2">
        <v>0.65359477124200005</v>
      </c>
      <c r="M1890" s="2">
        <v>1.3071895424840001</v>
      </c>
      <c r="N1890" s="2">
        <v>4.5751633986930003</v>
      </c>
      <c r="O1890" s="2">
        <v>20.261437908497001</v>
      </c>
      <c r="P1890" s="14" t="s">
        <v>61</v>
      </c>
      <c r="Q1890" s="2">
        <v>79.738562091502999</v>
      </c>
      <c r="R1890" s="11">
        <v>186.274509803922</v>
      </c>
    </row>
    <row r="1891" spans="3:18" x14ac:dyDescent="0.2">
      <c r="C1891" s="70"/>
      <c r="D1891" s="67"/>
      <c r="E1891" s="4" t="s">
        <v>25</v>
      </c>
      <c r="F1891" s="52" t="s">
        <v>624</v>
      </c>
      <c r="G1891" s="7">
        <v>174</v>
      </c>
      <c r="H1891" s="9">
        <v>44.252873563218003</v>
      </c>
      <c r="I1891" s="1">
        <v>56.896551724138</v>
      </c>
      <c r="J1891" s="1">
        <v>35.632183908046002</v>
      </c>
      <c r="K1891" s="1">
        <v>3.4482758620689999</v>
      </c>
      <c r="L1891" s="1">
        <v>1.7241379310339999</v>
      </c>
      <c r="M1891" s="1">
        <v>1.149425287356</v>
      </c>
      <c r="N1891" s="1">
        <v>3.4482758620689999</v>
      </c>
      <c r="O1891" s="1">
        <v>24.137931034483</v>
      </c>
      <c r="P1891" s="1">
        <v>1.149425287356</v>
      </c>
      <c r="Q1891" s="1">
        <v>74.712643678161001</v>
      </c>
      <c r="R1891" s="8">
        <v>171.83908045977</v>
      </c>
    </row>
    <row r="1892" spans="3:18" x14ac:dyDescent="0.2">
      <c r="C1892" s="70"/>
      <c r="D1892" s="67"/>
      <c r="E1892" s="4" t="s">
        <v>26</v>
      </c>
      <c r="F1892" s="52" t="s">
        <v>624</v>
      </c>
      <c r="G1892" s="7">
        <v>180</v>
      </c>
      <c r="H1892" s="9">
        <v>41.666666666666998</v>
      </c>
      <c r="I1892" s="1">
        <v>58.333333333333002</v>
      </c>
      <c r="J1892" s="1">
        <v>40.555555555555998</v>
      </c>
      <c r="K1892" s="1">
        <v>6.1111111111109997</v>
      </c>
      <c r="L1892" s="3" t="s">
        <v>61</v>
      </c>
      <c r="M1892" s="1">
        <v>0.555555555556</v>
      </c>
      <c r="N1892" s="1">
        <v>2.7777777777780002</v>
      </c>
      <c r="O1892" s="1">
        <v>23.888888888888999</v>
      </c>
      <c r="P1892" s="1">
        <v>1.1111111111109999</v>
      </c>
      <c r="Q1892" s="1">
        <v>75</v>
      </c>
      <c r="R1892" s="8">
        <v>175</v>
      </c>
    </row>
    <row r="1893" spans="3:18" x14ac:dyDescent="0.2">
      <c r="C1893" s="70"/>
      <c r="D1893" s="67"/>
      <c r="E1893" s="4" t="s">
        <v>27</v>
      </c>
      <c r="F1893" s="52" t="s">
        <v>624</v>
      </c>
      <c r="G1893" s="7">
        <v>121</v>
      </c>
      <c r="H1893" s="9">
        <v>46.280991735537</v>
      </c>
      <c r="I1893" s="1">
        <v>42.975206611570002</v>
      </c>
      <c r="J1893" s="1">
        <v>42.148760330579002</v>
      </c>
      <c r="K1893" s="1">
        <v>5.7851239669419998</v>
      </c>
      <c r="L1893" s="1">
        <v>0.82644628099200002</v>
      </c>
      <c r="M1893" s="1">
        <v>0.82644628099200002</v>
      </c>
      <c r="N1893" s="1">
        <v>0.82644628099200002</v>
      </c>
      <c r="O1893" s="1">
        <v>28.099173553719002</v>
      </c>
      <c r="P1893" s="1">
        <v>1.6528925619829999</v>
      </c>
      <c r="Q1893" s="1">
        <v>70.247933884298007</v>
      </c>
      <c r="R1893" s="8">
        <v>169.42148760330599</v>
      </c>
    </row>
    <row r="1894" spans="3:18" x14ac:dyDescent="0.2">
      <c r="C1894" s="70"/>
      <c r="D1894" s="67"/>
      <c r="E1894" s="4" t="s">
        <v>28</v>
      </c>
      <c r="F1894" s="52" t="s">
        <v>624</v>
      </c>
      <c r="G1894" s="7">
        <v>135</v>
      </c>
      <c r="H1894" s="9">
        <v>40</v>
      </c>
      <c r="I1894" s="1">
        <v>34.074074074073998</v>
      </c>
      <c r="J1894" s="1">
        <v>31.111111111111001</v>
      </c>
      <c r="K1894" s="1">
        <v>8.1481481481479996</v>
      </c>
      <c r="L1894" s="1">
        <v>2.2222222222219998</v>
      </c>
      <c r="M1894" s="3" t="s">
        <v>61</v>
      </c>
      <c r="N1894" s="1">
        <v>6.666666666667</v>
      </c>
      <c r="O1894" s="1">
        <v>31.111111111111001</v>
      </c>
      <c r="P1894" s="1">
        <v>1.481481481481</v>
      </c>
      <c r="Q1894" s="1">
        <v>67.407407407407007</v>
      </c>
      <c r="R1894" s="8">
        <v>154.81481481481501</v>
      </c>
    </row>
    <row r="1895" spans="3:18" x14ac:dyDescent="0.2">
      <c r="C1895" s="70"/>
      <c r="D1895" s="67"/>
      <c r="E1895" s="4" t="s">
        <v>29</v>
      </c>
      <c r="F1895" s="52" t="s">
        <v>624</v>
      </c>
      <c r="G1895" s="7">
        <v>610</v>
      </c>
      <c r="H1895" s="9">
        <v>42.950819672130997</v>
      </c>
      <c r="I1895" s="1">
        <v>49.508196721311002</v>
      </c>
      <c r="J1895" s="1">
        <v>37.377049180328001</v>
      </c>
      <c r="K1895" s="1">
        <v>5.7377049180329998</v>
      </c>
      <c r="L1895" s="1">
        <v>1.1475409836070001</v>
      </c>
      <c r="M1895" s="1">
        <v>0.65573770491799999</v>
      </c>
      <c r="N1895" s="1">
        <v>3.4426229508200001</v>
      </c>
      <c r="O1895" s="1">
        <v>26.393442622951</v>
      </c>
      <c r="P1895" s="1">
        <v>1.311475409836</v>
      </c>
      <c r="Q1895" s="1">
        <v>72.295081967212994</v>
      </c>
      <c r="R1895" s="8">
        <v>168.52459016393399</v>
      </c>
    </row>
    <row r="1896" spans="3:18" x14ac:dyDescent="0.2">
      <c r="C1896" s="70"/>
      <c r="D1896" s="67"/>
      <c r="E1896" s="4" t="s">
        <v>30</v>
      </c>
      <c r="F1896" s="52" t="s">
        <v>624</v>
      </c>
      <c r="G1896" s="7">
        <v>256</v>
      </c>
      <c r="H1896" s="9">
        <v>42.96875</v>
      </c>
      <c r="I1896" s="1">
        <v>38.28125</v>
      </c>
      <c r="J1896" s="1">
        <v>36.328125</v>
      </c>
      <c r="K1896" s="1">
        <v>7.03125</v>
      </c>
      <c r="L1896" s="1">
        <v>1.5625</v>
      </c>
      <c r="M1896" s="1">
        <v>0.390625</v>
      </c>
      <c r="N1896" s="1">
        <v>3.90625</v>
      </c>
      <c r="O1896" s="1">
        <v>29.6875</v>
      </c>
      <c r="P1896" s="1">
        <v>1.5625</v>
      </c>
      <c r="Q1896" s="1">
        <v>68.75</v>
      </c>
      <c r="R1896" s="8">
        <v>161.71875</v>
      </c>
    </row>
    <row r="1897" spans="3:18" x14ac:dyDescent="0.2">
      <c r="C1897" s="70"/>
      <c r="D1897" s="66" t="s">
        <v>21</v>
      </c>
      <c r="E1897" s="5" t="s">
        <v>24</v>
      </c>
      <c r="F1897" s="51" t="s">
        <v>624</v>
      </c>
      <c r="G1897" s="6">
        <v>149</v>
      </c>
      <c r="H1897" s="13">
        <v>51.006711409395997</v>
      </c>
      <c r="I1897" s="2">
        <v>51.006711409395997</v>
      </c>
      <c r="J1897" s="2">
        <v>32.885906040267997</v>
      </c>
      <c r="K1897" s="2">
        <v>3.355704697987</v>
      </c>
      <c r="L1897" s="2">
        <v>1.342281879195</v>
      </c>
      <c r="M1897" s="2">
        <v>2.0134228187919998</v>
      </c>
      <c r="N1897" s="2">
        <v>3.355704697987</v>
      </c>
      <c r="O1897" s="2">
        <v>28.187919463086999</v>
      </c>
      <c r="P1897" s="2">
        <v>1.342281879195</v>
      </c>
      <c r="Q1897" s="2">
        <v>70.469798657718002</v>
      </c>
      <c r="R1897" s="11">
        <v>174.49664429530199</v>
      </c>
    </row>
    <row r="1898" spans="3:18" x14ac:dyDescent="0.2">
      <c r="C1898" s="70"/>
      <c r="D1898" s="67"/>
      <c r="E1898" s="4" t="s">
        <v>25</v>
      </c>
      <c r="F1898" s="52" t="s">
        <v>624</v>
      </c>
      <c r="G1898" s="7">
        <v>155</v>
      </c>
      <c r="H1898" s="9">
        <v>44.516129032258</v>
      </c>
      <c r="I1898" s="1">
        <v>57.419354838709999</v>
      </c>
      <c r="J1898" s="1">
        <v>25.806451612903</v>
      </c>
      <c r="K1898" s="1">
        <v>2.5806451612900001</v>
      </c>
      <c r="L1898" s="1">
        <v>1.2903225806450001</v>
      </c>
      <c r="M1898" s="1">
        <v>1.935483870968</v>
      </c>
      <c r="N1898" s="1">
        <v>3.2258064516129998</v>
      </c>
      <c r="O1898" s="1">
        <v>26.451612903226</v>
      </c>
      <c r="P1898" s="1">
        <v>0.64516129032299996</v>
      </c>
      <c r="Q1898" s="1">
        <v>72.903225806451999</v>
      </c>
      <c r="R1898" s="8">
        <v>163.870967741935</v>
      </c>
    </row>
    <row r="1899" spans="3:18" x14ac:dyDescent="0.2">
      <c r="C1899" s="70"/>
      <c r="D1899" s="67"/>
      <c r="E1899" s="4" t="s">
        <v>26</v>
      </c>
      <c r="F1899" s="52" t="s">
        <v>624</v>
      </c>
      <c r="G1899" s="7">
        <v>175</v>
      </c>
      <c r="H1899" s="9">
        <v>36.571428571429003</v>
      </c>
      <c r="I1899" s="1">
        <v>53.142857142856997</v>
      </c>
      <c r="J1899" s="1">
        <v>25.714285714286</v>
      </c>
      <c r="K1899" s="1">
        <v>4.5714285714290002</v>
      </c>
      <c r="L1899" s="1">
        <v>0.57142857142900005</v>
      </c>
      <c r="M1899" s="1">
        <v>2.285714285714</v>
      </c>
      <c r="N1899" s="1">
        <v>2.285714285714</v>
      </c>
      <c r="O1899" s="1">
        <v>27.428571428571001</v>
      </c>
      <c r="P1899" s="1">
        <v>1.142857142857</v>
      </c>
      <c r="Q1899" s="1">
        <v>71.428571428571004</v>
      </c>
      <c r="R1899" s="8">
        <v>153.71428571428601</v>
      </c>
    </row>
    <row r="1900" spans="3:18" x14ac:dyDescent="0.2">
      <c r="C1900" s="70"/>
      <c r="D1900" s="67"/>
      <c r="E1900" s="4" t="s">
        <v>27</v>
      </c>
      <c r="F1900" s="52" t="s">
        <v>624</v>
      </c>
      <c r="G1900" s="7">
        <v>133</v>
      </c>
      <c r="H1900" s="9">
        <v>33.082706766916999</v>
      </c>
      <c r="I1900" s="1">
        <v>43.609022556390997</v>
      </c>
      <c r="J1900" s="1">
        <v>24.060150375940001</v>
      </c>
      <c r="K1900" s="1">
        <v>3.7593984962409999</v>
      </c>
      <c r="L1900" s="3" t="s">
        <v>61</v>
      </c>
      <c r="M1900" s="1">
        <v>1.503759398496</v>
      </c>
      <c r="N1900" s="1">
        <v>2.255639097744</v>
      </c>
      <c r="O1900" s="1">
        <v>30.075187969925</v>
      </c>
      <c r="P1900" s="1">
        <v>4.511278195489</v>
      </c>
      <c r="Q1900" s="1">
        <v>65.413533834586005</v>
      </c>
      <c r="R1900" s="8">
        <v>142.857142857143</v>
      </c>
    </row>
    <row r="1901" spans="3:18" x14ac:dyDescent="0.2">
      <c r="C1901" s="70"/>
      <c r="D1901" s="67"/>
      <c r="E1901" s="4" t="s">
        <v>28</v>
      </c>
      <c r="F1901" s="52" t="s">
        <v>624</v>
      </c>
      <c r="G1901" s="7">
        <v>153</v>
      </c>
      <c r="H1901" s="9">
        <v>33.986928104575</v>
      </c>
      <c r="I1901" s="1">
        <v>22.222222222222001</v>
      </c>
      <c r="J1901" s="1">
        <v>27.450980392157</v>
      </c>
      <c r="K1901" s="1">
        <v>4.5751633986930003</v>
      </c>
      <c r="L1901" s="1">
        <v>0.65359477124200005</v>
      </c>
      <c r="M1901" s="1">
        <v>1.3071895424840001</v>
      </c>
      <c r="N1901" s="1">
        <v>5.2287581699350003</v>
      </c>
      <c r="O1901" s="1">
        <v>33.986928104575</v>
      </c>
      <c r="P1901" s="1">
        <v>7.8431372549020004</v>
      </c>
      <c r="Q1901" s="1">
        <v>58.169934640523003</v>
      </c>
      <c r="R1901" s="8">
        <v>137.254901960784</v>
      </c>
    </row>
    <row r="1902" spans="3:18" x14ac:dyDescent="0.2">
      <c r="C1902" s="70"/>
      <c r="D1902" s="67"/>
      <c r="E1902" s="4" t="s">
        <v>29</v>
      </c>
      <c r="F1902" s="52" t="s">
        <v>624</v>
      </c>
      <c r="G1902" s="7">
        <v>616</v>
      </c>
      <c r="H1902" s="9">
        <v>37.175324675325001</v>
      </c>
      <c r="I1902" s="1">
        <v>44.480519480519</v>
      </c>
      <c r="J1902" s="1">
        <v>25.811688311687998</v>
      </c>
      <c r="K1902" s="1">
        <v>3.896103896104</v>
      </c>
      <c r="L1902" s="1">
        <v>0.64935064935099995</v>
      </c>
      <c r="M1902" s="1">
        <v>1.785714285714</v>
      </c>
      <c r="N1902" s="1">
        <v>3.2467532467529998</v>
      </c>
      <c r="O1902" s="1">
        <v>29.383116883117001</v>
      </c>
      <c r="P1902" s="1">
        <v>3.4090909090910002</v>
      </c>
      <c r="Q1902" s="1">
        <v>67.207792207791996</v>
      </c>
      <c r="R1902" s="8">
        <v>149.83766233766201</v>
      </c>
    </row>
    <row r="1903" spans="3:18" x14ac:dyDescent="0.2">
      <c r="C1903" s="70"/>
      <c r="D1903" s="67"/>
      <c r="E1903" s="4" t="s">
        <v>30</v>
      </c>
      <c r="F1903" s="52" t="s">
        <v>624</v>
      </c>
      <c r="G1903" s="7">
        <v>286</v>
      </c>
      <c r="H1903" s="9">
        <v>33.566433566434</v>
      </c>
      <c r="I1903" s="1">
        <v>32.167832167832003</v>
      </c>
      <c r="J1903" s="1">
        <v>25.874125874126001</v>
      </c>
      <c r="K1903" s="1">
        <v>4.1958041958040004</v>
      </c>
      <c r="L1903" s="1">
        <v>0.34965034965000003</v>
      </c>
      <c r="M1903" s="1">
        <v>1.398601398601</v>
      </c>
      <c r="N1903" s="1">
        <v>3.8461538461539999</v>
      </c>
      <c r="O1903" s="1">
        <v>32.167832167832003</v>
      </c>
      <c r="P1903" s="1">
        <v>6.2937062937060002</v>
      </c>
      <c r="Q1903" s="1">
        <v>61.538461538462002</v>
      </c>
      <c r="R1903" s="8">
        <v>139.86013986014001</v>
      </c>
    </row>
    <row r="1904" spans="3:18" x14ac:dyDescent="0.2">
      <c r="C1904" s="66" t="s">
        <v>31</v>
      </c>
      <c r="D1904" s="66" t="s">
        <v>23</v>
      </c>
      <c r="E1904" s="5" t="s">
        <v>32</v>
      </c>
      <c r="F1904" s="51" t="s">
        <v>624</v>
      </c>
      <c r="G1904" s="6">
        <v>72</v>
      </c>
      <c r="H1904" s="13">
        <v>41.666666666666998</v>
      </c>
      <c r="I1904" s="2">
        <v>29.166666666666998</v>
      </c>
      <c r="J1904" s="2">
        <v>26.388888888888999</v>
      </c>
      <c r="K1904" s="2">
        <v>2.7777777777780002</v>
      </c>
      <c r="L1904" s="2">
        <v>1.3888888888890001</v>
      </c>
      <c r="M1904" s="14" t="s">
        <v>61</v>
      </c>
      <c r="N1904" s="2">
        <v>4.166666666667</v>
      </c>
      <c r="O1904" s="2">
        <v>40.277777777777999</v>
      </c>
      <c r="P1904" s="14" t="s">
        <v>61</v>
      </c>
      <c r="Q1904" s="2">
        <v>59.722222222222001</v>
      </c>
      <c r="R1904" s="11">
        <v>145.833333333333</v>
      </c>
    </row>
    <row r="1905" spans="3:18" ht="26" x14ac:dyDescent="0.2">
      <c r="C1905" s="70"/>
      <c r="D1905" s="67"/>
      <c r="E1905" s="4" t="s">
        <v>33</v>
      </c>
      <c r="F1905" s="52" t="s">
        <v>624</v>
      </c>
      <c r="G1905" s="7">
        <v>1007</v>
      </c>
      <c r="H1905" s="9">
        <v>46.971201588878003</v>
      </c>
      <c r="I1905" s="1">
        <v>55.809334657397997</v>
      </c>
      <c r="J1905" s="1">
        <v>36.04766633565</v>
      </c>
      <c r="K1905" s="1">
        <v>5.0645481628600004</v>
      </c>
      <c r="L1905" s="1">
        <v>0.89374379344599997</v>
      </c>
      <c r="M1905" s="1">
        <v>1.2909632572</v>
      </c>
      <c r="N1905" s="1">
        <v>2.9791459781529999</v>
      </c>
      <c r="O1905" s="1">
        <v>22.144985104269999</v>
      </c>
      <c r="P1905" s="1">
        <v>1.688182720953</v>
      </c>
      <c r="Q1905" s="1">
        <v>76.166832174776999</v>
      </c>
      <c r="R1905" s="8">
        <v>172.88977159880801</v>
      </c>
    </row>
    <row r="1906" spans="3:18" ht="39" x14ac:dyDescent="0.2">
      <c r="C1906" s="70"/>
      <c r="D1906" s="67"/>
      <c r="E1906" s="4" t="s">
        <v>34</v>
      </c>
      <c r="F1906" s="52" t="s">
        <v>625</v>
      </c>
      <c r="G1906" s="7">
        <v>15</v>
      </c>
      <c r="H1906" s="9">
        <v>53.333333333333002</v>
      </c>
      <c r="I1906" s="1">
        <v>33.333333333333002</v>
      </c>
      <c r="J1906" s="1">
        <v>40</v>
      </c>
      <c r="K1906" s="3" t="s">
        <v>61</v>
      </c>
      <c r="L1906" s="1">
        <v>6.666666666667</v>
      </c>
      <c r="M1906" s="3" t="s">
        <v>61</v>
      </c>
      <c r="N1906" s="3" t="s">
        <v>61</v>
      </c>
      <c r="O1906" s="1">
        <v>26.666666666666998</v>
      </c>
      <c r="P1906" s="1">
        <v>6.666666666667</v>
      </c>
      <c r="Q1906" s="1">
        <v>66.666666666666998</v>
      </c>
      <c r="R1906" s="8">
        <v>166.666666666667</v>
      </c>
    </row>
    <row r="1907" spans="3:18" ht="39" x14ac:dyDescent="0.2">
      <c r="C1907" s="70"/>
      <c r="D1907" s="67"/>
      <c r="E1907" s="4" t="s">
        <v>35</v>
      </c>
      <c r="F1907" s="52" t="s">
        <v>624</v>
      </c>
      <c r="G1907" s="7">
        <v>197</v>
      </c>
      <c r="H1907" s="9">
        <v>30.456852791877999</v>
      </c>
      <c r="I1907" s="1">
        <v>44.670050761421003</v>
      </c>
      <c r="J1907" s="1">
        <v>24.365482233502998</v>
      </c>
      <c r="K1907" s="1">
        <v>4.5685279187820003</v>
      </c>
      <c r="L1907" s="1">
        <v>1.0152284263960001</v>
      </c>
      <c r="M1907" s="1">
        <v>1.522842639594</v>
      </c>
      <c r="N1907" s="1">
        <v>5.0761421319800002</v>
      </c>
      <c r="O1907" s="1">
        <v>36.040609137056002</v>
      </c>
      <c r="P1907" s="1">
        <v>1.0152284263960001</v>
      </c>
      <c r="Q1907" s="1">
        <v>62.944162436547998</v>
      </c>
      <c r="R1907" s="8">
        <v>148.73096446700501</v>
      </c>
    </row>
    <row r="1908" spans="3:18" ht="26" x14ac:dyDescent="0.2">
      <c r="C1908" s="70"/>
      <c r="D1908" s="67"/>
      <c r="E1908" s="4" t="s">
        <v>36</v>
      </c>
      <c r="F1908" s="52" t="s">
        <v>624</v>
      </c>
      <c r="G1908" s="7">
        <v>205</v>
      </c>
      <c r="H1908" s="9">
        <v>32.195121951220003</v>
      </c>
      <c r="I1908" s="1">
        <v>30.731707317072999</v>
      </c>
      <c r="J1908" s="1">
        <v>26.829268292683</v>
      </c>
      <c r="K1908" s="1">
        <v>3.90243902439</v>
      </c>
      <c r="L1908" s="1">
        <v>0.48780487804900002</v>
      </c>
      <c r="M1908" s="1">
        <v>1.4634146341459999</v>
      </c>
      <c r="N1908" s="1">
        <v>4.3902439024389999</v>
      </c>
      <c r="O1908" s="1">
        <v>39.512195121951002</v>
      </c>
      <c r="P1908" s="1">
        <v>2.4390243902440001</v>
      </c>
      <c r="Q1908" s="1">
        <v>58.048780487804997</v>
      </c>
      <c r="R1908" s="8">
        <v>141.951219512195</v>
      </c>
    </row>
    <row r="1909" spans="3:18" x14ac:dyDescent="0.2">
      <c r="C1909" s="70"/>
      <c r="D1909" s="67"/>
      <c r="E1909" s="4" t="s">
        <v>37</v>
      </c>
      <c r="F1909" s="52" t="s">
        <v>625</v>
      </c>
      <c r="G1909" s="7">
        <v>32</v>
      </c>
      <c r="H1909" s="9">
        <v>34.375</v>
      </c>
      <c r="I1909" s="1">
        <v>21.875</v>
      </c>
      <c r="J1909" s="1">
        <v>18.75</v>
      </c>
      <c r="K1909" s="1">
        <v>6.25</v>
      </c>
      <c r="L1909" s="3" t="s">
        <v>61</v>
      </c>
      <c r="M1909" s="1">
        <v>3.125</v>
      </c>
      <c r="N1909" s="1">
        <v>3.125</v>
      </c>
      <c r="O1909" s="1">
        <v>21.875</v>
      </c>
      <c r="P1909" s="1">
        <v>18.75</v>
      </c>
      <c r="Q1909" s="1">
        <v>59.375</v>
      </c>
      <c r="R1909" s="8">
        <v>128.125</v>
      </c>
    </row>
    <row r="1910" spans="3:18" x14ac:dyDescent="0.2">
      <c r="C1910" s="70"/>
      <c r="D1910" s="66" t="s">
        <v>20</v>
      </c>
      <c r="E1910" s="5" t="s">
        <v>32</v>
      </c>
      <c r="F1910" s="51" t="s">
        <v>625</v>
      </c>
      <c r="G1910" s="6">
        <v>38</v>
      </c>
      <c r="H1910" s="13">
        <v>36.842105263157997</v>
      </c>
      <c r="I1910" s="2">
        <v>23.684210526316001</v>
      </c>
      <c r="J1910" s="2">
        <v>31.578947368421002</v>
      </c>
      <c r="K1910" s="2">
        <v>5.2631578947369997</v>
      </c>
      <c r="L1910" s="2">
        <v>2.6315789473679998</v>
      </c>
      <c r="M1910" s="14" t="s">
        <v>61</v>
      </c>
      <c r="N1910" s="2">
        <v>5.2631578947369997</v>
      </c>
      <c r="O1910" s="2">
        <v>42.105263157895003</v>
      </c>
      <c r="P1910" s="14" t="s">
        <v>61</v>
      </c>
      <c r="Q1910" s="2">
        <v>57.894736842104997</v>
      </c>
      <c r="R1910" s="11">
        <v>147.36842105263199</v>
      </c>
    </row>
    <row r="1911" spans="3:18" ht="26" x14ac:dyDescent="0.2">
      <c r="C1911" s="70"/>
      <c r="D1911" s="67"/>
      <c r="E1911" s="4" t="s">
        <v>33</v>
      </c>
      <c r="F1911" s="52" t="s">
        <v>624</v>
      </c>
      <c r="G1911" s="7">
        <v>566</v>
      </c>
      <c r="H1911" s="9">
        <v>48.056537102473001</v>
      </c>
      <c r="I1911" s="1">
        <v>57.773851590105998</v>
      </c>
      <c r="J1911" s="1">
        <v>40.812720848056998</v>
      </c>
      <c r="K1911" s="1">
        <v>5.8303886925799997</v>
      </c>
      <c r="L1911" s="1">
        <v>0.88339222614799995</v>
      </c>
      <c r="M1911" s="1">
        <v>0.88339222614799995</v>
      </c>
      <c r="N1911" s="1">
        <v>3.1802120141339998</v>
      </c>
      <c r="O1911" s="1">
        <v>22.438162544170002</v>
      </c>
      <c r="P1911" s="1">
        <v>0.35335689045899998</v>
      </c>
      <c r="Q1911" s="1">
        <v>77.208480565371005</v>
      </c>
      <c r="R1911" s="8">
        <v>180.21201413427599</v>
      </c>
    </row>
    <row r="1912" spans="3:18" ht="39" x14ac:dyDescent="0.2">
      <c r="C1912" s="70"/>
      <c r="D1912" s="67"/>
      <c r="E1912" s="4" t="s">
        <v>34</v>
      </c>
      <c r="F1912" s="52" t="s">
        <v>625</v>
      </c>
      <c r="G1912" s="7">
        <v>7</v>
      </c>
      <c r="H1912" s="9">
        <v>42.857142857143003</v>
      </c>
      <c r="I1912" s="1">
        <v>28.571428571428999</v>
      </c>
      <c r="J1912" s="1">
        <v>42.857142857143003</v>
      </c>
      <c r="K1912" s="3" t="s">
        <v>61</v>
      </c>
      <c r="L1912" s="3" t="s">
        <v>61</v>
      </c>
      <c r="M1912" s="3" t="s">
        <v>61</v>
      </c>
      <c r="N1912" s="3" t="s">
        <v>61</v>
      </c>
      <c r="O1912" s="1">
        <v>28.571428571428999</v>
      </c>
      <c r="P1912" s="1">
        <v>14.285714285714</v>
      </c>
      <c r="Q1912" s="1">
        <v>57.142857142856997</v>
      </c>
      <c r="R1912" s="8">
        <v>157.142857142857</v>
      </c>
    </row>
    <row r="1913" spans="3:18" ht="39" x14ac:dyDescent="0.2">
      <c r="C1913" s="70"/>
      <c r="D1913" s="67"/>
      <c r="E1913" s="4" t="s">
        <v>35</v>
      </c>
      <c r="F1913" s="52" t="s">
        <v>624</v>
      </c>
      <c r="G1913" s="7">
        <v>78</v>
      </c>
      <c r="H1913" s="9">
        <v>33.333333333333002</v>
      </c>
      <c r="I1913" s="1">
        <v>51.282051282051</v>
      </c>
      <c r="J1913" s="1">
        <v>33.333333333333002</v>
      </c>
      <c r="K1913" s="1">
        <v>6.4102564102560002</v>
      </c>
      <c r="L1913" s="1">
        <v>1.2820512820509999</v>
      </c>
      <c r="M1913" s="1">
        <v>1.2820512820509999</v>
      </c>
      <c r="N1913" s="1">
        <v>5.1282051282049999</v>
      </c>
      <c r="O1913" s="1">
        <v>25.641025641026001</v>
      </c>
      <c r="P1913" s="1">
        <v>1.2820512820509999</v>
      </c>
      <c r="Q1913" s="1">
        <v>73.076923076922995</v>
      </c>
      <c r="R1913" s="8">
        <v>158.97435897435901</v>
      </c>
    </row>
    <row r="1914" spans="3:18" ht="26" x14ac:dyDescent="0.2">
      <c r="C1914" s="70"/>
      <c r="D1914" s="67"/>
      <c r="E1914" s="4" t="s">
        <v>36</v>
      </c>
      <c r="F1914" s="52" t="s">
        <v>624</v>
      </c>
      <c r="G1914" s="7">
        <v>58</v>
      </c>
      <c r="H1914" s="9">
        <v>36.206896551724</v>
      </c>
      <c r="I1914" s="1">
        <v>24.137931034483</v>
      </c>
      <c r="J1914" s="1">
        <v>24.137931034483</v>
      </c>
      <c r="K1914" s="1">
        <v>3.4482758620689999</v>
      </c>
      <c r="L1914" s="1">
        <v>1.7241379310339999</v>
      </c>
      <c r="M1914" s="3" t="s">
        <v>61</v>
      </c>
      <c r="N1914" s="1">
        <v>5.1724137931029999</v>
      </c>
      <c r="O1914" s="1">
        <v>43.103448275862</v>
      </c>
      <c r="P1914" s="1">
        <v>1.7241379310339999</v>
      </c>
      <c r="Q1914" s="1">
        <v>55.172413793102997</v>
      </c>
      <c r="R1914" s="8">
        <v>139.655172413793</v>
      </c>
    </row>
    <row r="1915" spans="3:18" x14ac:dyDescent="0.2">
      <c r="C1915" s="70"/>
      <c r="D1915" s="67"/>
      <c r="E1915" s="4" t="s">
        <v>37</v>
      </c>
      <c r="F1915" s="52" t="s">
        <v>625</v>
      </c>
      <c r="G1915" s="7">
        <v>16</v>
      </c>
      <c r="H1915" s="9">
        <v>43.75</v>
      </c>
      <c r="I1915" s="1">
        <v>25</v>
      </c>
      <c r="J1915" s="1">
        <v>18.75</v>
      </c>
      <c r="K1915" s="1">
        <v>6.25</v>
      </c>
      <c r="L1915" s="3" t="s">
        <v>61</v>
      </c>
      <c r="M1915" s="3" t="s">
        <v>61</v>
      </c>
      <c r="N1915" s="1">
        <v>6.25</v>
      </c>
      <c r="O1915" s="1">
        <v>12.5</v>
      </c>
      <c r="P1915" s="1">
        <v>18.75</v>
      </c>
      <c r="Q1915" s="1">
        <v>68.75</v>
      </c>
      <c r="R1915" s="8">
        <v>131.25</v>
      </c>
    </row>
    <row r="1916" spans="3:18" x14ac:dyDescent="0.2">
      <c r="C1916" s="70"/>
      <c r="D1916" s="66" t="s">
        <v>21</v>
      </c>
      <c r="E1916" s="5" t="s">
        <v>32</v>
      </c>
      <c r="F1916" s="51" t="s">
        <v>625</v>
      </c>
      <c r="G1916" s="6">
        <v>34</v>
      </c>
      <c r="H1916" s="13">
        <v>47.058823529412003</v>
      </c>
      <c r="I1916" s="2">
        <v>35.294117647058997</v>
      </c>
      <c r="J1916" s="2">
        <v>20.588235294118</v>
      </c>
      <c r="K1916" s="14" t="s">
        <v>61</v>
      </c>
      <c r="L1916" s="14" t="s">
        <v>61</v>
      </c>
      <c r="M1916" s="14" t="s">
        <v>61</v>
      </c>
      <c r="N1916" s="2">
        <v>2.9411764705880001</v>
      </c>
      <c r="O1916" s="2">
        <v>38.235294117647001</v>
      </c>
      <c r="P1916" s="14" t="s">
        <v>61</v>
      </c>
      <c r="Q1916" s="2">
        <v>61.764705882352999</v>
      </c>
      <c r="R1916" s="11">
        <v>144.11764705882399</v>
      </c>
    </row>
    <row r="1917" spans="3:18" ht="26" x14ac:dyDescent="0.2">
      <c r="C1917" s="70"/>
      <c r="D1917" s="67"/>
      <c r="E1917" s="4" t="s">
        <v>33</v>
      </c>
      <c r="F1917" s="52" t="s">
        <v>624</v>
      </c>
      <c r="G1917" s="7">
        <v>441</v>
      </c>
      <c r="H1917" s="9">
        <v>45.578231292517003</v>
      </c>
      <c r="I1917" s="1">
        <v>53.287981859410003</v>
      </c>
      <c r="J1917" s="1">
        <v>29.931972789115999</v>
      </c>
      <c r="K1917" s="1">
        <v>4.0816326530609999</v>
      </c>
      <c r="L1917" s="1">
        <v>0.90702947845799997</v>
      </c>
      <c r="M1917" s="1">
        <v>1.8140589569159999</v>
      </c>
      <c r="N1917" s="1">
        <v>2.7210884353739999</v>
      </c>
      <c r="O1917" s="1">
        <v>21.768707482993001</v>
      </c>
      <c r="P1917" s="1">
        <v>3.4013605442179999</v>
      </c>
      <c r="Q1917" s="1">
        <v>74.829931972788998</v>
      </c>
      <c r="R1917" s="8">
        <v>163.49206349206301</v>
      </c>
    </row>
    <row r="1918" spans="3:18" ht="39" x14ac:dyDescent="0.2">
      <c r="C1918" s="70"/>
      <c r="D1918" s="67"/>
      <c r="E1918" s="4" t="s">
        <v>34</v>
      </c>
      <c r="F1918" s="52" t="s">
        <v>625</v>
      </c>
      <c r="G1918" s="7">
        <v>8</v>
      </c>
      <c r="H1918" s="9">
        <v>62.5</v>
      </c>
      <c r="I1918" s="1">
        <v>37.5</v>
      </c>
      <c r="J1918" s="1">
        <v>37.5</v>
      </c>
      <c r="K1918" s="3" t="s">
        <v>61</v>
      </c>
      <c r="L1918" s="1">
        <v>12.5</v>
      </c>
      <c r="M1918" s="3" t="s">
        <v>61</v>
      </c>
      <c r="N1918" s="3" t="s">
        <v>61</v>
      </c>
      <c r="O1918" s="1">
        <v>25</v>
      </c>
      <c r="P1918" s="3" t="s">
        <v>61</v>
      </c>
      <c r="Q1918" s="1">
        <v>75</v>
      </c>
      <c r="R1918" s="8">
        <v>175</v>
      </c>
    </row>
    <row r="1919" spans="3:18" ht="39" x14ac:dyDescent="0.2">
      <c r="C1919" s="70"/>
      <c r="D1919" s="67"/>
      <c r="E1919" s="4" t="s">
        <v>35</v>
      </c>
      <c r="F1919" s="52" t="s">
        <v>624</v>
      </c>
      <c r="G1919" s="7">
        <v>119</v>
      </c>
      <c r="H1919" s="9">
        <v>28.571428571428999</v>
      </c>
      <c r="I1919" s="1">
        <v>40.336134453782002</v>
      </c>
      <c r="J1919" s="1">
        <v>18.487394957983</v>
      </c>
      <c r="K1919" s="1">
        <v>3.361344537815</v>
      </c>
      <c r="L1919" s="1">
        <v>0.84033613445400002</v>
      </c>
      <c r="M1919" s="1">
        <v>1.680672268908</v>
      </c>
      <c r="N1919" s="1">
        <v>5.0420168067229998</v>
      </c>
      <c r="O1919" s="1">
        <v>42.857142857143003</v>
      </c>
      <c r="P1919" s="1">
        <v>0.84033613445400002</v>
      </c>
      <c r="Q1919" s="1">
        <v>56.302521008402998</v>
      </c>
      <c r="R1919" s="8">
        <v>142.01680672268901</v>
      </c>
    </row>
    <row r="1920" spans="3:18" ht="26" x14ac:dyDescent="0.2">
      <c r="C1920" s="70"/>
      <c r="D1920" s="67"/>
      <c r="E1920" s="4" t="s">
        <v>36</v>
      </c>
      <c r="F1920" s="52" t="s">
        <v>624</v>
      </c>
      <c r="G1920" s="7">
        <v>147</v>
      </c>
      <c r="H1920" s="9">
        <v>30.612244897958998</v>
      </c>
      <c r="I1920" s="1">
        <v>33.333333333333002</v>
      </c>
      <c r="J1920" s="1">
        <v>27.891156462584998</v>
      </c>
      <c r="K1920" s="1">
        <v>4.0816326530609999</v>
      </c>
      <c r="L1920" s="3" t="s">
        <v>61</v>
      </c>
      <c r="M1920" s="1">
        <v>2.040816326531</v>
      </c>
      <c r="N1920" s="1">
        <v>4.0816326530609999</v>
      </c>
      <c r="O1920" s="1">
        <v>38.095238095238003</v>
      </c>
      <c r="P1920" s="1">
        <v>2.7210884353739999</v>
      </c>
      <c r="Q1920" s="1">
        <v>59.183673469387998</v>
      </c>
      <c r="R1920" s="8">
        <v>142.857142857143</v>
      </c>
    </row>
    <row r="1921" spans="3:18" x14ac:dyDescent="0.2">
      <c r="C1921" s="70"/>
      <c r="D1921" s="67"/>
      <c r="E1921" s="4" t="s">
        <v>37</v>
      </c>
      <c r="F1921" s="52" t="s">
        <v>625</v>
      </c>
      <c r="G1921" s="7">
        <v>16</v>
      </c>
      <c r="H1921" s="9">
        <v>25</v>
      </c>
      <c r="I1921" s="1">
        <v>18.75</v>
      </c>
      <c r="J1921" s="1">
        <v>18.75</v>
      </c>
      <c r="K1921" s="1">
        <v>6.25</v>
      </c>
      <c r="L1921" s="3" t="s">
        <v>61</v>
      </c>
      <c r="M1921" s="1">
        <v>6.25</v>
      </c>
      <c r="N1921" s="3" t="s">
        <v>61</v>
      </c>
      <c r="O1921" s="1">
        <v>31.25</v>
      </c>
      <c r="P1921" s="1">
        <v>18.75</v>
      </c>
      <c r="Q1921" s="1">
        <v>50</v>
      </c>
      <c r="R1921" s="8">
        <v>125</v>
      </c>
    </row>
    <row r="1922" spans="3:18" x14ac:dyDescent="0.2">
      <c r="C1922" s="66" t="s">
        <v>38</v>
      </c>
      <c r="D1922" s="66" t="s">
        <v>23</v>
      </c>
      <c r="E1922" s="5" t="s">
        <v>39</v>
      </c>
      <c r="F1922" s="51" t="s">
        <v>624</v>
      </c>
      <c r="G1922" s="6">
        <v>458</v>
      </c>
      <c r="H1922" s="13">
        <v>34.716157205240002</v>
      </c>
      <c r="I1922" s="2">
        <v>35.589519650654999</v>
      </c>
      <c r="J1922" s="2">
        <v>25.764192139738</v>
      </c>
      <c r="K1922" s="2">
        <v>4.366812227074</v>
      </c>
      <c r="L1922" s="2">
        <v>0.87336244541499997</v>
      </c>
      <c r="M1922" s="2">
        <v>1.091703056769</v>
      </c>
      <c r="N1922" s="2">
        <v>3.7117903930130001</v>
      </c>
      <c r="O1922" s="2">
        <v>37.336244541485001</v>
      </c>
      <c r="P1922" s="2">
        <v>2.6200873362450001</v>
      </c>
      <c r="Q1922" s="2">
        <v>60.043668122271001</v>
      </c>
      <c r="R1922" s="11">
        <v>146.06986899563299</v>
      </c>
    </row>
    <row r="1923" spans="3:18" x14ac:dyDescent="0.2">
      <c r="C1923" s="70"/>
      <c r="D1923" s="67"/>
      <c r="E1923" s="4" t="s">
        <v>40</v>
      </c>
      <c r="F1923" s="52" t="s">
        <v>624</v>
      </c>
      <c r="G1923" s="7">
        <v>973</v>
      </c>
      <c r="H1923" s="9">
        <v>46.762589928057999</v>
      </c>
      <c r="I1923" s="1">
        <v>55.292908530319004</v>
      </c>
      <c r="J1923" s="1">
        <v>35.149023638232002</v>
      </c>
      <c r="K1923" s="1">
        <v>5.1387461459399999</v>
      </c>
      <c r="L1923" s="1">
        <v>0.82219938334999998</v>
      </c>
      <c r="M1923" s="1">
        <v>1.130524152107</v>
      </c>
      <c r="N1923" s="1">
        <v>2.877697841727</v>
      </c>
      <c r="O1923" s="1">
        <v>22.507708119219</v>
      </c>
      <c r="P1923" s="1">
        <v>1.7471736896200001</v>
      </c>
      <c r="Q1923" s="1">
        <v>75.745118191160998</v>
      </c>
      <c r="R1923" s="8">
        <v>171.42857142857099</v>
      </c>
    </row>
    <row r="1924" spans="3:18" x14ac:dyDescent="0.2">
      <c r="C1924" s="70"/>
      <c r="D1924" s="67"/>
      <c r="E1924" s="4" t="s">
        <v>41</v>
      </c>
      <c r="F1924" s="52" t="s">
        <v>624</v>
      </c>
      <c r="G1924" s="7">
        <v>0</v>
      </c>
      <c r="H1924" s="17" t="s">
        <v>61</v>
      </c>
      <c r="I1924" s="3" t="s">
        <v>61</v>
      </c>
      <c r="J1924" s="3" t="s">
        <v>61</v>
      </c>
      <c r="K1924" s="3" t="s">
        <v>61</v>
      </c>
      <c r="L1924" s="3" t="s">
        <v>61</v>
      </c>
      <c r="M1924" s="3" t="s">
        <v>61</v>
      </c>
      <c r="N1924" s="3" t="s">
        <v>61</v>
      </c>
      <c r="O1924" s="3" t="s">
        <v>61</v>
      </c>
      <c r="P1924" s="3" t="s">
        <v>61</v>
      </c>
      <c r="Q1924" s="3" t="s">
        <v>61</v>
      </c>
      <c r="R1924" s="18" t="s">
        <v>61</v>
      </c>
    </row>
    <row r="1925" spans="3:18" x14ac:dyDescent="0.2">
      <c r="C1925" s="70"/>
      <c r="D1925" s="67"/>
      <c r="E1925" s="4" t="s">
        <v>42</v>
      </c>
      <c r="F1925" s="52" t="s">
        <v>625</v>
      </c>
      <c r="G1925" s="7">
        <v>34</v>
      </c>
      <c r="H1925" s="9">
        <v>35.294117647058997</v>
      </c>
      <c r="I1925" s="1">
        <v>58.823529411765001</v>
      </c>
      <c r="J1925" s="1">
        <v>41.176470588234999</v>
      </c>
      <c r="K1925" s="3" t="s">
        <v>61</v>
      </c>
      <c r="L1925" s="3" t="s">
        <v>61</v>
      </c>
      <c r="M1925" s="3" t="s">
        <v>61</v>
      </c>
      <c r="N1925" s="1">
        <v>11.764705882353001</v>
      </c>
      <c r="O1925" s="1">
        <v>17.647058823529001</v>
      </c>
      <c r="P1925" s="3" t="s">
        <v>61</v>
      </c>
      <c r="Q1925" s="1">
        <v>82.352941176471006</v>
      </c>
      <c r="R1925" s="8">
        <v>164.70588235294099</v>
      </c>
    </row>
    <row r="1926" spans="3:18" x14ac:dyDescent="0.2">
      <c r="C1926" s="70"/>
      <c r="D1926" s="67"/>
      <c r="E1926" s="4" t="s">
        <v>43</v>
      </c>
      <c r="F1926" s="52" t="s">
        <v>625</v>
      </c>
      <c r="G1926" s="7">
        <v>10</v>
      </c>
      <c r="H1926" s="9">
        <v>30</v>
      </c>
      <c r="I1926" s="1">
        <v>60</v>
      </c>
      <c r="J1926" s="1">
        <v>40</v>
      </c>
      <c r="K1926" s="1">
        <v>10</v>
      </c>
      <c r="L1926" s="1">
        <v>20</v>
      </c>
      <c r="M1926" s="1">
        <v>10</v>
      </c>
      <c r="N1926" s="3" t="s">
        <v>61</v>
      </c>
      <c r="O1926" s="1">
        <v>40</v>
      </c>
      <c r="P1926" s="3" t="s">
        <v>61</v>
      </c>
      <c r="Q1926" s="1">
        <v>60</v>
      </c>
      <c r="R1926" s="8">
        <v>210</v>
      </c>
    </row>
    <row r="1927" spans="3:18" x14ac:dyDescent="0.2">
      <c r="C1927" s="70"/>
      <c r="D1927" s="67"/>
      <c r="E1927" s="4" t="s">
        <v>44</v>
      </c>
      <c r="F1927" s="52" t="s">
        <v>625</v>
      </c>
      <c r="G1927" s="7">
        <v>31</v>
      </c>
      <c r="H1927" s="9">
        <v>45.161290322581003</v>
      </c>
      <c r="I1927" s="1">
        <v>41.935483870968</v>
      </c>
      <c r="J1927" s="1">
        <v>35.483870967742</v>
      </c>
      <c r="K1927" s="3" t="s">
        <v>61</v>
      </c>
      <c r="L1927" s="3" t="s">
        <v>61</v>
      </c>
      <c r="M1927" s="1">
        <v>6.4516129032259997</v>
      </c>
      <c r="N1927" s="1">
        <v>9.6774193548389995</v>
      </c>
      <c r="O1927" s="1">
        <v>29.032258064516</v>
      </c>
      <c r="P1927" s="3" t="s">
        <v>61</v>
      </c>
      <c r="Q1927" s="1">
        <v>70.967741935484</v>
      </c>
      <c r="R1927" s="8">
        <v>167.741935483871</v>
      </c>
    </row>
    <row r="1928" spans="3:18" x14ac:dyDescent="0.2">
      <c r="C1928" s="70"/>
      <c r="D1928" s="67"/>
      <c r="E1928" s="4" t="s">
        <v>37</v>
      </c>
      <c r="F1928" s="52" t="s">
        <v>625</v>
      </c>
      <c r="G1928" s="7">
        <v>22</v>
      </c>
      <c r="H1928" s="9">
        <v>22.727272727273</v>
      </c>
      <c r="I1928" s="1">
        <v>27.272727272727</v>
      </c>
      <c r="J1928" s="1">
        <v>36.363636363635997</v>
      </c>
      <c r="K1928" s="1">
        <v>4.5454545454549997</v>
      </c>
      <c r="L1928" s="3" t="s">
        <v>61</v>
      </c>
      <c r="M1928" s="1">
        <v>4.5454545454549997</v>
      </c>
      <c r="N1928" s="1">
        <v>4.5454545454549997</v>
      </c>
      <c r="O1928" s="1">
        <v>27.272727272727</v>
      </c>
      <c r="P1928" s="1">
        <v>9.0909090909089993</v>
      </c>
      <c r="Q1928" s="1">
        <v>63.636363636364003</v>
      </c>
      <c r="R1928" s="8">
        <v>136.363636363636</v>
      </c>
    </row>
    <row r="1929" spans="3:18" x14ac:dyDescent="0.2">
      <c r="C1929" s="70"/>
      <c r="D1929" s="66" t="s">
        <v>20</v>
      </c>
      <c r="E1929" s="5" t="s">
        <v>39</v>
      </c>
      <c r="F1929" s="51" t="s">
        <v>624</v>
      </c>
      <c r="G1929" s="6">
        <v>175</v>
      </c>
      <c r="H1929" s="13">
        <v>37.142857142856997</v>
      </c>
      <c r="I1929" s="2">
        <v>35.428571428570997</v>
      </c>
      <c r="J1929" s="2">
        <v>30.285714285714</v>
      </c>
      <c r="K1929" s="2">
        <v>5.1428571428570002</v>
      </c>
      <c r="L1929" s="2">
        <v>1.714285714286</v>
      </c>
      <c r="M1929" s="2">
        <v>0.57142857142900005</v>
      </c>
      <c r="N1929" s="2">
        <v>4.5714285714290002</v>
      </c>
      <c r="O1929" s="2">
        <v>34.285714285714</v>
      </c>
      <c r="P1929" s="2">
        <v>2.285714285714</v>
      </c>
      <c r="Q1929" s="2">
        <v>63.428571428570997</v>
      </c>
      <c r="R1929" s="11">
        <v>151.42857142857099</v>
      </c>
    </row>
    <row r="1930" spans="3:18" x14ac:dyDescent="0.2">
      <c r="C1930" s="70"/>
      <c r="D1930" s="67"/>
      <c r="E1930" s="4" t="s">
        <v>40</v>
      </c>
      <c r="F1930" s="52" t="s">
        <v>624</v>
      </c>
      <c r="G1930" s="7">
        <v>538</v>
      </c>
      <c r="H1930" s="9">
        <v>47.955390334572002</v>
      </c>
      <c r="I1930" s="1">
        <v>57.063197026022003</v>
      </c>
      <c r="J1930" s="1">
        <v>39.591078066914001</v>
      </c>
      <c r="K1930" s="1">
        <v>5.9479553903350002</v>
      </c>
      <c r="L1930" s="1">
        <v>0.74349442379200004</v>
      </c>
      <c r="M1930" s="1">
        <v>0.74349442379200004</v>
      </c>
      <c r="N1930" s="1">
        <v>3.1598513011149998</v>
      </c>
      <c r="O1930" s="1">
        <v>22.862453531599002</v>
      </c>
      <c r="P1930" s="1">
        <v>0.55762081784399997</v>
      </c>
      <c r="Q1930" s="1">
        <v>76.579925650557996</v>
      </c>
      <c r="R1930" s="8">
        <v>178.62453531598501</v>
      </c>
    </row>
    <row r="1931" spans="3:18" x14ac:dyDescent="0.2">
      <c r="C1931" s="70"/>
      <c r="D1931" s="67"/>
      <c r="E1931" s="4" t="s">
        <v>41</v>
      </c>
      <c r="F1931" s="52" t="s">
        <v>624</v>
      </c>
      <c r="G1931" s="7">
        <v>0</v>
      </c>
      <c r="H1931" s="17" t="s">
        <v>61</v>
      </c>
      <c r="I1931" s="3" t="s">
        <v>61</v>
      </c>
      <c r="J1931" s="3" t="s">
        <v>61</v>
      </c>
      <c r="K1931" s="3" t="s">
        <v>61</v>
      </c>
      <c r="L1931" s="3" t="s">
        <v>61</v>
      </c>
      <c r="M1931" s="3" t="s">
        <v>61</v>
      </c>
      <c r="N1931" s="3" t="s">
        <v>61</v>
      </c>
      <c r="O1931" s="3" t="s">
        <v>61</v>
      </c>
      <c r="P1931" s="3" t="s">
        <v>61</v>
      </c>
      <c r="Q1931" s="3" t="s">
        <v>61</v>
      </c>
      <c r="R1931" s="18" t="s">
        <v>61</v>
      </c>
    </row>
    <row r="1932" spans="3:18" x14ac:dyDescent="0.2">
      <c r="C1932" s="70"/>
      <c r="D1932" s="67"/>
      <c r="E1932" s="4" t="s">
        <v>42</v>
      </c>
      <c r="F1932" s="52" t="s">
        <v>625</v>
      </c>
      <c r="G1932" s="7">
        <v>20</v>
      </c>
      <c r="H1932" s="9">
        <v>45</v>
      </c>
      <c r="I1932" s="1">
        <v>60</v>
      </c>
      <c r="J1932" s="1">
        <v>60</v>
      </c>
      <c r="K1932" s="3" t="s">
        <v>61</v>
      </c>
      <c r="L1932" s="3" t="s">
        <v>61</v>
      </c>
      <c r="M1932" s="3" t="s">
        <v>61</v>
      </c>
      <c r="N1932" s="1">
        <v>5</v>
      </c>
      <c r="O1932" s="1">
        <v>10</v>
      </c>
      <c r="P1932" s="3" t="s">
        <v>61</v>
      </c>
      <c r="Q1932" s="1">
        <v>90</v>
      </c>
      <c r="R1932" s="8">
        <v>180</v>
      </c>
    </row>
    <row r="1933" spans="3:18" x14ac:dyDescent="0.2">
      <c r="C1933" s="70"/>
      <c r="D1933" s="67"/>
      <c r="E1933" s="4" t="s">
        <v>43</v>
      </c>
      <c r="F1933" s="52" t="s">
        <v>625</v>
      </c>
      <c r="G1933" s="7">
        <v>5</v>
      </c>
      <c r="H1933" s="9">
        <v>60</v>
      </c>
      <c r="I1933" s="1">
        <v>80</v>
      </c>
      <c r="J1933" s="1">
        <v>60</v>
      </c>
      <c r="K1933" s="1">
        <v>20</v>
      </c>
      <c r="L1933" s="1">
        <v>20</v>
      </c>
      <c r="M1933" s="1">
        <v>20</v>
      </c>
      <c r="N1933" s="3" t="s">
        <v>61</v>
      </c>
      <c r="O1933" s="1">
        <v>20</v>
      </c>
      <c r="P1933" s="3" t="s">
        <v>61</v>
      </c>
      <c r="Q1933" s="1">
        <v>80</v>
      </c>
      <c r="R1933" s="8">
        <v>280</v>
      </c>
    </row>
    <row r="1934" spans="3:18" x14ac:dyDescent="0.2">
      <c r="C1934" s="70"/>
      <c r="D1934" s="67"/>
      <c r="E1934" s="4" t="s">
        <v>44</v>
      </c>
      <c r="F1934" s="52" t="s">
        <v>625</v>
      </c>
      <c r="G1934" s="7">
        <v>14</v>
      </c>
      <c r="H1934" s="9">
        <v>28.571428571428999</v>
      </c>
      <c r="I1934" s="1">
        <v>57.142857142856997</v>
      </c>
      <c r="J1934" s="1">
        <v>28.571428571428999</v>
      </c>
      <c r="K1934" s="3" t="s">
        <v>61</v>
      </c>
      <c r="L1934" s="3" t="s">
        <v>61</v>
      </c>
      <c r="M1934" s="3" t="s">
        <v>61</v>
      </c>
      <c r="N1934" s="1">
        <v>7.1428571428570002</v>
      </c>
      <c r="O1934" s="1">
        <v>28.571428571428999</v>
      </c>
      <c r="P1934" s="3" t="s">
        <v>61</v>
      </c>
      <c r="Q1934" s="1">
        <v>71.428571428571004</v>
      </c>
      <c r="R1934" s="8">
        <v>150</v>
      </c>
    </row>
    <row r="1935" spans="3:18" x14ac:dyDescent="0.2">
      <c r="C1935" s="70"/>
      <c r="D1935" s="67"/>
      <c r="E1935" s="4" t="s">
        <v>37</v>
      </c>
      <c r="F1935" s="52" t="s">
        <v>625</v>
      </c>
      <c r="G1935" s="7">
        <v>11</v>
      </c>
      <c r="H1935" s="9">
        <v>36.363636363635997</v>
      </c>
      <c r="I1935" s="1">
        <v>27.272727272727</v>
      </c>
      <c r="J1935" s="1">
        <v>36.363636363635997</v>
      </c>
      <c r="K1935" s="1">
        <v>9.0909090909089993</v>
      </c>
      <c r="L1935" s="3" t="s">
        <v>61</v>
      </c>
      <c r="M1935" s="3" t="s">
        <v>61</v>
      </c>
      <c r="N1935" s="1">
        <v>9.0909090909089993</v>
      </c>
      <c r="O1935" s="1">
        <v>18.181818181817999</v>
      </c>
      <c r="P1935" s="1">
        <v>9.0909090909089993</v>
      </c>
      <c r="Q1935" s="1">
        <v>72.727272727273004</v>
      </c>
      <c r="R1935" s="8">
        <v>145.45454545454501</v>
      </c>
    </row>
    <row r="1936" spans="3:18" x14ac:dyDescent="0.2">
      <c r="C1936" s="70"/>
      <c r="D1936" s="66" t="s">
        <v>21</v>
      </c>
      <c r="E1936" s="5" t="s">
        <v>39</v>
      </c>
      <c r="F1936" s="51" t="s">
        <v>624</v>
      </c>
      <c r="G1936" s="6">
        <v>283</v>
      </c>
      <c r="H1936" s="13">
        <v>33.21554770318</v>
      </c>
      <c r="I1936" s="2">
        <v>35.689045936395999</v>
      </c>
      <c r="J1936" s="2">
        <v>22.968197879859002</v>
      </c>
      <c r="K1936" s="2">
        <v>3.8869257950530001</v>
      </c>
      <c r="L1936" s="2">
        <v>0.35335689045899998</v>
      </c>
      <c r="M1936" s="2">
        <v>1.413427561837</v>
      </c>
      <c r="N1936" s="2">
        <v>3.1802120141339998</v>
      </c>
      <c r="O1936" s="2">
        <v>39.222614840989003</v>
      </c>
      <c r="P1936" s="2">
        <v>2.8268551236750001</v>
      </c>
      <c r="Q1936" s="2">
        <v>57.950530035336001</v>
      </c>
      <c r="R1936" s="11">
        <v>142.756183745583</v>
      </c>
    </row>
    <row r="1937" spans="3:18" x14ac:dyDescent="0.2">
      <c r="C1937" s="70"/>
      <c r="D1937" s="67"/>
      <c r="E1937" s="4" t="s">
        <v>40</v>
      </c>
      <c r="F1937" s="52" t="s">
        <v>624</v>
      </c>
      <c r="G1937" s="7">
        <v>435</v>
      </c>
      <c r="H1937" s="9">
        <v>45.287356321838999</v>
      </c>
      <c r="I1937" s="1">
        <v>53.103448275862</v>
      </c>
      <c r="J1937" s="1">
        <v>29.655172413793</v>
      </c>
      <c r="K1937" s="1">
        <v>4.1379310344829996</v>
      </c>
      <c r="L1937" s="1">
        <v>0.91954022988499995</v>
      </c>
      <c r="M1937" s="1">
        <v>1.609195402299</v>
      </c>
      <c r="N1937" s="1">
        <v>2.528735632184</v>
      </c>
      <c r="O1937" s="1">
        <v>22.068965517241001</v>
      </c>
      <c r="P1937" s="1">
        <v>3.2183908045980001</v>
      </c>
      <c r="Q1937" s="1">
        <v>74.712643678161001</v>
      </c>
      <c r="R1937" s="8">
        <v>162.52873563218401</v>
      </c>
    </row>
    <row r="1938" spans="3:18" x14ac:dyDescent="0.2">
      <c r="C1938" s="70"/>
      <c r="D1938" s="67"/>
      <c r="E1938" s="4" t="s">
        <v>41</v>
      </c>
      <c r="F1938" s="52" t="s">
        <v>624</v>
      </c>
      <c r="G1938" s="7">
        <v>0</v>
      </c>
      <c r="H1938" s="17" t="s">
        <v>61</v>
      </c>
      <c r="I1938" s="3" t="s">
        <v>61</v>
      </c>
      <c r="J1938" s="3" t="s">
        <v>61</v>
      </c>
      <c r="K1938" s="3" t="s">
        <v>61</v>
      </c>
      <c r="L1938" s="3" t="s">
        <v>61</v>
      </c>
      <c r="M1938" s="3" t="s">
        <v>61</v>
      </c>
      <c r="N1938" s="3" t="s">
        <v>61</v>
      </c>
      <c r="O1938" s="3" t="s">
        <v>61</v>
      </c>
      <c r="P1938" s="3" t="s">
        <v>61</v>
      </c>
      <c r="Q1938" s="3" t="s">
        <v>61</v>
      </c>
      <c r="R1938" s="18" t="s">
        <v>61</v>
      </c>
    </row>
    <row r="1939" spans="3:18" x14ac:dyDescent="0.2">
      <c r="C1939" s="70"/>
      <c r="D1939" s="67"/>
      <c r="E1939" s="4" t="s">
        <v>42</v>
      </c>
      <c r="F1939" s="52" t="s">
        <v>625</v>
      </c>
      <c r="G1939" s="7">
        <v>14</v>
      </c>
      <c r="H1939" s="9">
        <v>21.428571428571001</v>
      </c>
      <c r="I1939" s="1">
        <v>57.142857142856997</v>
      </c>
      <c r="J1939" s="1">
        <v>14.285714285714</v>
      </c>
      <c r="K1939" s="3" t="s">
        <v>61</v>
      </c>
      <c r="L1939" s="3" t="s">
        <v>61</v>
      </c>
      <c r="M1939" s="3" t="s">
        <v>61</v>
      </c>
      <c r="N1939" s="1">
        <v>21.428571428571001</v>
      </c>
      <c r="O1939" s="1">
        <v>28.571428571428999</v>
      </c>
      <c r="P1939" s="3" t="s">
        <v>61</v>
      </c>
      <c r="Q1939" s="1">
        <v>71.428571428571004</v>
      </c>
      <c r="R1939" s="8">
        <v>142.857142857143</v>
      </c>
    </row>
    <row r="1940" spans="3:18" x14ac:dyDescent="0.2">
      <c r="C1940" s="70"/>
      <c r="D1940" s="67"/>
      <c r="E1940" s="4" t="s">
        <v>43</v>
      </c>
      <c r="F1940" s="52" t="s">
        <v>625</v>
      </c>
      <c r="G1940" s="7">
        <v>5</v>
      </c>
      <c r="H1940" s="17" t="s">
        <v>61</v>
      </c>
      <c r="I1940" s="1">
        <v>40</v>
      </c>
      <c r="J1940" s="1">
        <v>20</v>
      </c>
      <c r="K1940" s="3" t="s">
        <v>61</v>
      </c>
      <c r="L1940" s="1">
        <v>20</v>
      </c>
      <c r="M1940" s="3" t="s">
        <v>61</v>
      </c>
      <c r="N1940" s="3" t="s">
        <v>61</v>
      </c>
      <c r="O1940" s="1">
        <v>60</v>
      </c>
      <c r="P1940" s="3" t="s">
        <v>61</v>
      </c>
      <c r="Q1940" s="1">
        <v>40</v>
      </c>
      <c r="R1940" s="8">
        <v>140</v>
      </c>
    </row>
    <row r="1941" spans="3:18" x14ac:dyDescent="0.2">
      <c r="C1941" s="70"/>
      <c r="D1941" s="67"/>
      <c r="E1941" s="4" t="s">
        <v>44</v>
      </c>
      <c r="F1941" s="52" t="s">
        <v>625</v>
      </c>
      <c r="G1941" s="7">
        <v>17</v>
      </c>
      <c r="H1941" s="9">
        <v>58.823529411765001</v>
      </c>
      <c r="I1941" s="1">
        <v>29.411764705882</v>
      </c>
      <c r="J1941" s="1">
        <v>41.176470588234999</v>
      </c>
      <c r="K1941" s="3" t="s">
        <v>61</v>
      </c>
      <c r="L1941" s="3" t="s">
        <v>61</v>
      </c>
      <c r="M1941" s="1">
        <v>11.764705882353001</v>
      </c>
      <c r="N1941" s="1">
        <v>11.764705882353001</v>
      </c>
      <c r="O1941" s="1">
        <v>29.411764705882</v>
      </c>
      <c r="P1941" s="3" t="s">
        <v>61</v>
      </c>
      <c r="Q1941" s="1">
        <v>70.588235294117993</v>
      </c>
      <c r="R1941" s="8">
        <v>182.35294117647101</v>
      </c>
    </row>
    <row r="1942" spans="3:18" x14ac:dyDescent="0.2">
      <c r="C1942" s="70"/>
      <c r="D1942" s="67"/>
      <c r="E1942" s="4" t="s">
        <v>37</v>
      </c>
      <c r="F1942" s="52" t="s">
        <v>625</v>
      </c>
      <c r="G1942" s="7">
        <v>11</v>
      </c>
      <c r="H1942" s="9">
        <v>9.0909090909089993</v>
      </c>
      <c r="I1942" s="1">
        <v>27.272727272727</v>
      </c>
      <c r="J1942" s="1">
        <v>36.363636363635997</v>
      </c>
      <c r="K1942" s="3" t="s">
        <v>61</v>
      </c>
      <c r="L1942" s="3" t="s">
        <v>61</v>
      </c>
      <c r="M1942" s="1">
        <v>9.0909090909089993</v>
      </c>
      <c r="N1942" s="3" t="s">
        <v>61</v>
      </c>
      <c r="O1942" s="1">
        <v>36.363636363635997</v>
      </c>
      <c r="P1942" s="1">
        <v>9.0909090909089993</v>
      </c>
      <c r="Q1942" s="1">
        <v>54.545454545455001</v>
      </c>
      <c r="R1942" s="8">
        <v>127.272727272727</v>
      </c>
    </row>
    <row r="1943" spans="3:18" x14ac:dyDescent="0.2">
      <c r="C1943" s="66" t="s">
        <v>45</v>
      </c>
      <c r="D1943" s="64" t="s">
        <v>19</v>
      </c>
      <c r="E1943" s="5" t="s">
        <v>46</v>
      </c>
      <c r="F1943" s="51" t="s">
        <v>624</v>
      </c>
      <c r="G1943" s="6">
        <v>770</v>
      </c>
      <c r="H1943" s="13">
        <v>47.142857142856997</v>
      </c>
      <c r="I1943" s="2">
        <v>56.753246753246998</v>
      </c>
      <c r="J1943" s="2">
        <v>37.922077922078003</v>
      </c>
      <c r="K1943" s="2">
        <v>5.1948051948050002</v>
      </c>
      <c r="L1943" s="2">
        <v>1.038961038961</v>
      </c>
      <c r="M1943" s="2">
        <v>1.168831168831</v>
      </c>
      <c r="N1943" s="2">
        <v>2.8571428571430002</v>
      </c>
      <c r="O1943" s="2">
        <v>21.428571428571001</v>
      </c>
      <c r="P1943" s="2">
        <v>1.688311688312</v>
      </c>
      <c r="Q1943" s="2">
        <v>76.883116883116998</v>
      </c>
      <c r="R1943" s="11">
        <v>175.19480519480501</v>
      </c>
    </row>
    <row r="1944" spans="3:18" ht="26" x14ac:dyDescent="0.2">
      <c r="C1944" s="70"/>
      <c r="D1944" s="65"/>
      <c r="E1944" s="4" t="s">
        <v>47</v>
      </c>
      <c r="F1944" s="52" t="s">
        <v>624</v>
      </c>
      <c r="G1944" s="7">
        <v>335</v>
      </c>
      <c r="H1944" s="9">
        <v>42.686567164179003</v>
      </c>
      <c r="I1944" s="1">
        <v>50.447761194030001</v>
      </c>
      <c r="J1944" s="1">
        <v>35.522388059701001</v>
      </c>
      <c r="K1944" s="1">
        <v>5.0746268656720002</v>
      </c>
      <c r="L1944" s="1">
        <v>1.1940298507460001</v>
      </c>
      <c r="M1944" s="1">
        <v>1.791044776119</v>
      </c>
      <c r="N1944" s="1">
        <v>4.477611940299</v>
      </c>
      <c r="O1944" s="1">
        <v>25.970149253731002</v>
      </c>
      <c r="P1944" s="1">
        <v>1.1940298507460001</v>
      </c>
      <c r="Q1944" s="1">
        <v>72.835820895522005</v>
      </c>
      <c r="R1944" s="8">
        <v>168.358208955224</v>
      </c>
    </row>
    <row r="1945" spans="3:18" x14ac:dyDescent="0.2">
      <c r="C1945" s="70"/>
      <c r="D1945" s="65"/>
      <c r="E1945" s="4" t="s">
        <v>48</v>
      </c>
      <c r="F1945" s="52" t="s">
        <v>625</v>
      </c>
      <c r="G1945" s="7">
        <v>34</v>
      </c>
      <c r="H1945" s="9">
        <v>29.411764705882</v>
      </c>
      <c r="I1945" s="1">
        <v>35.294117647058997</v>
      </c>
      <c r="J1945" s="1">
        <v>26.470588235293999</v>
      </c>
      <c r="K1945" s="1">
        <v>5.8823529411760003</v>
      </c>
      <c r="L1945" s="3" t="s">
        <v>61</v>
      </c>
      <c r="M1945" s="3" t="s">
        <v>61</v>
      </c>
      <c r="N1945" s="1">
        <v>8.8235294117649996</v>
      </c>
      <c r="O1945" s="1">
        <v>38.235294117647001</v>
      </c>
      <c r="P1945" s="1">
        <v>2.9411764705880001</v>
      </c>
      <c r="Q1945" s="1">
        <v>58.823529411765001</v>
      </c>
      <c r="R1945" s="8">
        <v>147.058823529412</v>
      </c>
    </row>
    <row r="1946" spans="3:18" ht="39" x14ac:dyDescent="0.2">
      <c r="C1946" s="70"/>
      <c r="D1946" s="65"/>
      <c r="E1946" s="4" t="s">
        <v>49</v>
      </c>
      <c r="F1946" s="52" t="s">
        <v>624</v>
      </c>
      <c r="G1946" s="7">
        <v>318</v>
      </c>
      <c r="H1946" s="9">
        <v>32.389937106917998</v>
      </c>
      <c r="I1946" s="1">
        <v>33.333333333333002</v>
      </c>
      <c r="J1946" s="1">
        <v>18.553459119496999</v>
      </c>
      <c r="K1946" s="1">
        <v>1.5723270440249999</v>
      </c>
      <c r="L1946" s="1">
        <v>0.31446540880500001</v>
      </c>
      <c r="M1946" s="1">
        <v>1.5723270440249999</v>
      </c>
      <c r="N1946" s="1">
        <v>3.1446540880499998</v>
      </c>
      <c r="O1946" s="1">
        <v>41.194968553458999</v>
      </c>
      <c r="P1946" s="1">
        <v>2.5157232704400001</v>
      </c>
      <c r="Q1946" s="1">
        <v>56.289308176101002</v>
      </c>
      <c r="R1946" s="8">
        <v>134.591194968553</v>
      </c>
    </row>
    <row r="1947" spans="3:18" x14ac:dyDescent="0.2">
      <c r="C1947" s="70"/>
      <c r="D1947" s="65"/>
      <c r="E1947" s="4" t="s">
        <v>50</v>
      </c>
      <c r="F1947" s="52" t="s">
        <v>625</v>
      </c>
      <c r="G1947" s="7">
        <v>18</v>
      </c>
      <c r="H1947" s="9">
        <v>61.111111111111001</v>
      </c>
      <c r="I1947" s="1">
        <v>11.111111111111001</v>
      </c>
      <c r="J1947" s="1">
        <v>22.222222222222001</v>
      </c>
      <c r="K1947" s="1">
        <v>5.5555555555560003</v>
      </c>
      <c r="L1947" s="3" t="s">
        <v>61</v>
      </c>
      <c r="M1947" s="3" t="s">
        <v>61</v>
      </c>
      <c r="N1947" s="3" t="s">
        <v>61</v>
      </c>
      <c r="O1947" s="1">
        <v>27.777777777777999</v>
      </c>
      <c r="P1947" s="1">
        <v>5.5555555555560003</v>
      </c>
      <c r="Q1947" s="1">
        <v>66.666666666666998</v>
      </c>
      <c r="R1947" s="8">
        <v>133.333333333333</v>
      </c>
    </row>
    <row r="1948" spans="3:18" x14ac:dyDescent="0.2">
      <c r="C1948" s="70"/>
      <c r="D1948" s="65"/>
      <c r="E1948" s="4" t="s">
        <v>44</v>
      </c>
      <c r="F1948" s="52" t="s">
        <v>625</v>
      </c>
      <c r="G1948" s="7">
        <v>25</v>
      </c>
      <c r="H1948" s="9">
        <v>32</v>
      </c>
      <c r="I1948" s="1">
        <v>20</v>
      </c>
      <c r="J1948" s="1">
        <v>16</v>
      </c>
      <c r="K1948" s="1">
        <v>4</v>
      </c>
      <c r="L1948" s="3" t="s">
        <v>61</v>
      </c>
      <c r="M1948" s="3" t="s">
        <v>61</v>
      </c>
      <c r="N1948" s="1">
        <v>12</v>
      </c>
      <c r="O1948" s="1">
        <v>48</v>
      </c>
      <c r="P1948" s="3" t="s">
        <v>61</v>
      </c>
      <c r="Q1948" s="1">
        <v>52</v>
      </c>
      <c r="R1948" s="8">
        <v>132</v>
      </c>
    </row>
    <row r="1949" spans="3:18" x14ac:dyDescent="0.2">
      <c r="C1949" s="70"/>
      <c r="D1949" s="65"/>
      <c r="E1949" s="4" t="s">
        <v>37</v>
      </c>
      <c r="F1949" s="52" t="s">
        <v>625</v>
      </c>
      <c r="G1949" s="7">
        <v>28</v>
      </c>
      <c r="H1949" s="9">
        <v>35.714285714286</v>
      </c>
      <c r="I1949" s="1">
        <v>53.571428571429003</v>
      </c>
      <c r="J1949" s="1">
        <v>35.714285714286</v>
      </c>
      <c r="K1949" s="1">
        <v>21.428571428571001</v>
      </c>
      <c r="L1949" s="1">
        <v>3.5714285714290002</v>
      </c>
      <c r="M1949" s="3" t="s">
        <v>61</v>
      </c>
      <c r="N1949" s="3" t="s">
        <v>61</v>
      </c>
      <c r="O1949" s="1">
        <v>7.1428571428570002</v>
      </c>
      <c r="P1949" s="1">
        <v>14.285714285714</v>
      </c>
      <c r="Q1949" s="1">
        <v>78.571428571428996</v>
      </c>
      <c r="R1949" s="8">
        <v>171.42857142857099</v>
      </c>
    </row>
    <row r="1950" spans="3:18" x14ac:dyDescent="0.2">
      <c r="C1950" s="70"/>
      <c r="D1950" s="65"/>
      <c r="E1950" s="4" t="s">
        <v>51</v>
      </c>
      <c r="F1950" s="52" t="s">
        <v>624</v>
      </c>
      <c r="G1950" s="7">
        <v>1105</v>
      </c>
      <c r="H1950" s="9">
        <v>45.791855203620003</v>
      </c>
      <c r="I1950" s="1">
        <v>54.841628959276001</v>
      </c>
      <c r="J1950" s="1">
        <v>37.194570135747</v>
      </c>
      <c r="K1950" s="1">
        <v>5.158371040724</v>
      </c>
      <c r="L1950" s="1">
        <v>1.0859728506790001</v>
      </c>
      <c r="M1950" s="1">
        <v>1.357466063348</v>
      </c>
      <c r="N1950" s="1">
        <v>3.3484162895930001</v>
      </c>
      <c r="O1950" s="1">
        <v>22.805429864253</v>
      </c>
      <c r="P1950" s="1">
        <v>1.538461538462</v>
      </c>
      <c r="Q1950" s="1">
        <v>75.656108597284998</v>
      </c>
      <c r="R1950" s="8">
        <v>173.12217194570101</v>
      </c>
    </row>
    <row r="1951" spans="3:18" x14ac:dyDescent="0.2">
      <c r="C1951" s="70"/>
      <c r="D1951" s="65"/>
      <c r="E1951" s="4" t="s">
        <v>52</v>
      </c>
      <c r="F1951" s="52" t="s">
        <v>624</v>
      </c>
      <c r="G1951" s="7">
        <v>352</v>
      </c>
      <c r="H1951" s="9">
        <v>32.102272727272997</v>
      </c>
      <c r="I1951" s="1">
        <v>33.522727272727003</v>
      </c>
      <c r="J1951" s="1">
        <v>19.318181818182001</v>
      </c>
      <c r="K1951" s="1">
        <v>1.988636363636</v>
      </c>
      <c r="L1951" s="1">
        <v>0.28409090909099999</v>
      </c>
      <c r="M1951" s="1">
        <v>1.4204545454549999</v>
      </c>
      <c r="N1951" s="1">
        <v>3.693181818182</v>
      </c>
      <c r="O1951" s="1">
        <v>40.909090909090999</v>
      </c>
      <c r="P1951" s="1">
        <v>2.556818181818</v>
      </c>
      <c r="Q1951" s="1">
        <v>56.534090909090999</v>
      </c>
      <c r="R1951" s="8">
        <v>135.79545454545499</v>
      </c>
    </row>
    <row r="1952" spans="3:18" x14ac:dyDescent="0.2">
      <c r="C1952" s="66" t="s">
        <v>53</v>
      </c>
      <c r="D1952" s="64" t="s">
        <v>19</v>
      </c>
      <c r="E1952" s="5" t="s">
        <v>54</v>
      </c>
      <c r="F1952" s="51" t="s">
        <v>624</v>
      </c>
      <c r="G1952" s="6">
        <v>513</v>
      </c>
      <c r="H1952" s="13">
        <v>44.054580896685998</v>
      </c>
      <c r="I1952" s="2">
        <v>49.317738791422997</v>
      </c>
      <c r="J1952" s="2">
        <v>32.163742690058001</v>
      </c>
      <c r="K1952" s="2">
        <v>2.923976608187</v>
      </c>
      <c r="L1952" s="2">
        <v>1.1695906432750001</v>
      </c>
      <c r="M1952" s="2">
        <v>1.1695906432750001</v>
      </c>
      <c r="N1952" s="2">
        <v>3.508771929825</v>
      </c>
      <c r="O1952" s="2">
        <v>26.315789473683999</v>
      </c>
      <c r="P1952" s="2">
        <v>1.7543859649119999</v>
      </c>
      <c r="Q1952" s="2">
        <v>71.929824561404004</v>
      </c>
      <c r="R1952" s="11">
        <v>162.378167641326</v>
      </c>
    </row>
    <row r="1953" spans="2:22" x14ac:dyDescent="0.2">
      <c r="C1953" s="70"/>
      <c r="D1953" s="65"/>
      <c r="E1953" s="4" t="s">
        <v>55</v>
      </c>
      <c r="F1953" s="52" t="s">
        <v>624</v>
      </c>
      <c r="G1953" s="7">
        <v>639</v>
      </c>
      <c r="H1953" s="9">
        <v>42.566510172144</v>
      </c>
      <c r="I1953" s="1">
        <v>49.765258215962</v>
      </c>
      <c r="J1953" s="1">
        <v>33.489827856025002</v>
      </c>
      <c r="K1953" s="1">
        <v>5.1643192488259997</v>
      </c>
      <c r="L1953" s="1">
        <v>0.62597809076699995</v>
      </c>
      <c r="M1953" s="1">
        <v>1.0954616588420001</v>
      </c>
      <c r="N1953" s="1">
        <v>3.4428794992179999</v>
      </c>
      <c r="O1953" s="1">
        <v>26.604068857590001</v>
      </c>
      <c r="P1953" s="1">
        <v>2.1909233176840002</v>
      </c>
      <c r="Q1953" s="1">
        <v>71.205007824725996</v>
      </c>
      <c r="R1953" s="8">
        <v>164.94522691705799</v>
      </c>
    </row>
    <row r="1954" spans="2:22" x14ac:dyDescent="0.2">
      <c r="C1954" s="70"/>
      <c r="D1954" s="65"/>
      <c r="E1954" s="4" t="s">
        <v>56</v>
      </c>
      <c r="F1954" s="52" t="s">
        <v>624</v>
      </c>
      <c r="G1954" s="7">
        <v>376</v>
      </c>
      <c r="H1954" s="9">
        <v>39.893617021277002</v>
      </c>
      <c r="I1954" s="1">
        <v>46.542553191488999</v>
      </c>
      <c r="J1954" s="1">
        <v>31.382978723404001</v>
      </c>
      <c r="K1954" s="1">
        <v>6.3829787234040003</v>
      </c>
      <c r="L1954" s="1">
        <v>1.0638297872339999</v>
      </c>
      <c r="M1954" s="1">
        <v>1.8617021276600001</v>
      </c>
      <c r="N1954" s="1">
        <v>3.4574468085109999</v>
      </c>
      <c r="O1954" s="1">
        <v>29.255319148936</v>
      </c>
      <c r="P1954" s="1">
        <v>2.1276595744679998</v>
      </c>
      <c r="Q1954" s="1">
        <v>68.617021276596006</v>
      </c>
      <c r="R1954" s="8">
        <v>161.968085106383</v>
      </c>
    </row>
    <row r="1955" spans="2:22" x14ac:dyDescent="0.2">
      <c r="C1955" s="66" t="s">
        <v>57</v>
      </c>
      <c r="D1955" s="64" t="s">
        <v>19</v>
      </c>
      <c r="E1955" s="5" t="s">
        <v>58</v>
      </c>
      <c r="F1955" s="51" t="s">
        <v>624</v>
      </c>
      <c r="G1955" s="6">
        <v>537</v>
      </c>
      <c r="H1955" s="13">
        <v>42.085661080073997</v>
      </c>
      <c r="I1955" s="2">
        <v>49.534450651768999</v>
      </c>
      <c r="J1955" s="2">
        <v>29.795158286778001</v>
      </c>
      <c r="K1955" s="2">
        <v>3.3519553072630002</v>
      </c>
      <c r="L1955" s="2">
        <v>1.117318435754</v>
      </c>
      <c r="M1955" s="2">
        <v>2.0484171322160001</v>
      </c>
      <c r="N1955" s="2">
        <v>3.1657355679700001</v>
      </c>
      <c r="O1955" s="2">
        <v>28.119180633147</v>
      </c>
      <c r="P1955" s="2">
        <v>1.8621973929240001</v>
      </c>
      <c r="Q1955" s="2">
        <v>70.018621973929001</v>
      </c>
      <c r="R1955" s="11">
        <v>161.08007448789601</v>
      </c>
    </row>
    <row r="1956" spans="2:22" x14ac:dyDescent="0.2">
      <c r="C1956" s="67"/>
      <c r="D1956" s="65"/>
      <c r="E1956" s="4" t="s">
        <v>59</v>
      </c>
      <c r="F1956" s="52" t="s">
        <v>624</v>
      </c>
      <c r="G1956" s="7">
        <v>682</v>
      </c>
      <c r="H1956" s="9">
        <v>40.762463343108998</v>
      </c>
      <c r="I1956" s="1">
        <v>49.413489736069998</v>
      </c>
      <c r="J1956" s="1">
        <v>35.043988269795001</v>
      </c>
      <c r="K1956" s="1">
        <v>5.4252199413489999</v>
      </c>
      <c r="L1956" s="1">
        <v>0.58651026393000005</v>
      </c>
      <c r="M1956" s="1">
        <v>0.87976539589400005</v>
      </c>
      <c r="N1956" s="1">
        <v>3.5190615835779999</v>
      </c>
      <c r="O1956" s="1">
        <v>26.979472140761999</v>
      </c>
      <c r="P1956" s="1">
        <v>2.052785923754</v>
      </c>
      <c r="Q1956" s="1">
        <v>70.967741935484</v>
      </c>
      <c r="R1956" s="8">
        <v>164.66275659824001</v>
      </c>
    </row>
    <row r="1957" spans="2:22" x14ac:dyDescent="0.2">
      <c r="C1957" s="71"/>
      <c r="D1957" s="68"/>
      <c r="E1957" s="19" t="s">
        <v>60</v>
      </c>
      <c r="F1957" s="53" t="s">
        <v>624</v>
      </c>
      <c r="G1957" s="21">
        <v>309</v>
      </c>
      <c r="H1957" s="36">
        <v>46.601941747573001</v>
      </c>
      <c r="I1957" s="16">
        <v>46.278317152104002</v>
      </c>
      <c r="J1957" s="16">
        <v>31.715210355987001</v>
      </c>
      <c r="K1957" s="16">
        <v>5.5016181229769998</v>
      </c>
      <c r="L1957" s="16">
        <v>1.2944983818769999</v>
      </c>
      <c r="M1957" s="16">
        <v>0.97087378640800004</v>
      </c>
      <c r="N1957" s="16">
        <v>3.8834951456310001</v>
      </c>
      <c r="O1957" s="16">
        <v>25.88996763754</v>
      </c>
      <c r="P1957" s="16">
        <v>2.2653721682849999</v>
      </c>
      <c r="Q1957" s="16">
        <v>71.844660194175006</v>
      </c>
      <c r="R1957" s="34">
        <v>164.40129449838199</v>
      </c>
    </row>
    <row r="1958" spans="2:22" x14ac:dyDescent="0.2">
      <c r="C1958" s="44" t="s">
        <v>626</v>
      </c>
    </row>
    <row r="1959" spans="2:22" x14ac:dyDescent="0.2">
      <c r="B1959" s="22" t="str">
        <f xml:space="preserve"> HYPERLINK("#'目次'!B30", "[24]")</f>
        <v>[24]</v>
      </c>
      <c r="C1959" s="58" t="s">
        <v>281</v>
      </c>
      <c r="D1959" s="59"/>
      <c r="E1959" s="59"/>
      <c r="F1959" s="59"/>
      <c r="G1959" s="59"/>
      <c r="H1959" s="59"/>
      <c r="I1959" s="59"/>
      <c r="J1959" s="59"/>
      <c r="K1959" s="59"/>
      <c r="L1959" s="59"/>
      <c r="M1959" s="59"/>
      <c r="N1959" s="59"/>
      <c r="O1959" s="59"/>
      <c r="P1959" s="59"/>
      <c r="Q1959" s="59"/>
      <c r="R1959" s="59"/>
      <c r="S1959" s="59"/>
      <c r="T1959" s="59"/>
      <c r="U1959" s="59"/>
      <c r="V1959" s="59"/>
    </row>
    <row r="1962" spans="2:22" x14ac:dyDescent="0.2">
      <c r="C1962" s="58" t="s">
        <v>13</v>
      </c>
      <c r="D1962" s="59"/>
      <c r="E1962" s="59"/>
      <c r="F1962" s="59"/>
      <c r="G1962" s="59"/>
      <c r="H1962" s="59"/>
      <c r="I1962" s="59"/>
      <c r="J1962" s="59"/>
      <c r="K1962" s="59"/>
      <c r="L1962" s="59"/>
      <c r="M1962" s="59"/>
      <c r="N1962" s="59"/>
      <c r="O1962" s="59"/>
      <c r="P1962" s="59"/>
      <c r="Q1962" s="59"/>
      <c r="R1962" s="59"/>
      <c r="S1962" s="59"/>
      <c r="T1962" s="59"/>
      <c r="U1962" s="59"/>
      <c r="V1962" s="59"/>
    </row>
    <row r="1963" spans="2:22" ht="117" x14ac:dyDescent="0.2">
      <c r="C1963" s="60"/>
      <c r="D1963" s="61"/>
      <c r="E1963" s="61"/>
      <c r="F1963" s="61"/>
      <c r="G1963" s="20" t="s">
        <v>14</v>
      </c>
      <c r="H1963" s="25" t="s">
        <v>282</v>
      </c>
      <c r="I1963" s="10" t="s">
        <v>283</v>
      </c>
      <c r="J1963" s="10" t="s">
        <v>284</v>
      </c>
      <c r="K1963" s="10" t="s">
        <v>285</v>
      </c>
      <c r="L1963" s="10" t="s">
        <v>286</v>
      </c>
      <c r="M1963" s="10" t="s">
        <v>122</v>
      </c>
      <c r="N1963" s="10" t="s">
        <v>37</v>
      </c>
      <c r="O1963" s="10" t="s">
        <v>287</v>
      </c>
      <c r="P1963" s="10" t="s">
        <v>288</v>
      </c>
      <c r="Q1963" s="10" t="s">
        <v>263</v>
      </c>
      <c r="R1963" s="26" t="s">
        <v>76</v>
      </c>
    </row>
    <row r="1964" spans="2:22" x14ac:dyDescent="0.2">
      <c r="C1964" s="62"/>
      <c r="D1964" s="63"/>
      <c r="E1964" s="63"/>
      <c r="F1964" s="63"/>
      <c r="G1964" s="23"/>
      <c r="H1964" s="31"/>
      <c r="I1964" s="32" t="s">
        <v>264</v>
      </c>
      <c r="J1964" s="32" t="s">
        <v>265</v>
      </c>
      <c r="K1964" s="32" t="s">
        <v>266</v>
      </c>
      <c r="L1964" s="32" t="s">
        <v>267</v>
      </c>
      <c r="M1964" s="12"/>
      <c r="N1964" s="12"/>
      <c r="O1964" s="12"/>
      <c r="P1964" s="12"/>
      <c r="Q1964" s="12"/>
      <c r="R1964" s="28"/>
    </row>
    <row r="1965" spans="2:22" x14ac:dyDescent="0.2">
      <c r="C1965" s="24"/>
      <c r="D1965" s="30"/>
      <c r="E1965" s="29" t="s">
        <v>14</v>
      </c>
      <c r="F1965" s="50" t="s">
        <v>624</v>
      </c>
      <c r="G1965" s="27">
        <v>1528</v>
      </c>
      <c r="H1965" s="15">
        <v>6.7408376963350003</v>
      </c>
      <c r="I1965" s="15">
        <v>21.793193717276999</v>
      </c>
      <c r="J1965" s="15">
        <v>40.117801047119997</v>
      </c>
      <c r="K1965" s="15">
        <v>11.452879581152001</v>
      </c>
      <c r="L1965" s="15">
        <v>4.6465968586389996</v>
      </c>
      <c r="M1965" s="15">
        <v>12.761780104712001</v>
      </c>
      <c r="N1965" s="15">
        <v>2.486910994764</v>
      </c>
      <c r="O1965" s="15">
        <v>61.910994764397998</v>
      </c>
      <c r="P1965" s="15">
        <v>16.099476439791001</v>
      </c>
      <c r="Q1965" s="15">
        <v>3.0134228187919998</v>
      </c>
      <c r="R1965" s="33">
        <v>0.815357027442</v>
      </c>
    </row>
    <row r="1966" spans="2:22" x14ac:dyDescent="0.2">
      <c r="C1966" s="69" t="s">
        <v>18</v>
      </c>
      <c r="D1966" s="64" t="s">
        <v>19</v>
      </c>
      <c r="E1966" s="5" t="s">
        <v>20</v>
      </c>
      <c r="F1966" s="51" t="s">
        <v>624</v>
      </c>
      <c r="G1966" s="6">
        <v>763</v>
      </c>
      <c r="H1966" s="13">
        <v>7.6015727391869996</v>
      </c>
      <c r="I1966" s="2">
        <v>26.212319790300999</v>
      </c>
      <c r="J1966" s="2">
        <v>40.629095674966997</v>
      </c>
      <c r="K1966" s="2">
        <v>10.222804718218001</v>
      </c>
      <c r="L1966" s="2">
        <v>4.3250327653999996</v>
      </c>
      <c r="M1966" s="2">
        <v>9.0432503276540004</v>
      </c>
      <c r="N1966" s="2">
        <v>1.9659239842730001</v>
      </c>
      <c r="O1966" s="2">
        <v>66.841415465268994</v>
      </c>
      <c r="P1966" s="2">
        <v>14.547837483617</v>
      </c>
      <c r="Q1966" s="2">
        <v>3.0901771336550001</v>
      </c>
      <c r="R1966" s="11">
        <v>0.80817404756300004</v>
      </c>
    </row>
    <row r="1967" spans="2:22" x14ac:dyDescent="0.2">
      <c r="C1967" s="70"/>
      <c r="D1967" s="65"/>
      <c r="E1967" s="4" t="s">
        <v>21</v>
      </c>
      <c r="F1967" s="52" t="s">
        <v>624</v>
      </c>
      <c r="G1967" s="7">
        <v>765</v>
      </c>
      <c r="H1967" s="9">
        <v>5.8823529411760003</v>
      </c>
      <c r="I1967" s="1">
        <v>17.385620915033002</v>
      </c>
      <c r="J1967" s="1">
        <v>39.607843137255003</v>
      </c>
      <c r="K1967" s="1">
        <v>12.679738562092</v>
      </c>
      <c r="L1967" s="1">
        <v>4.9673202614380001</v>
      </c>
      <c r="M1967" s="1">
        <v>16.470588235293999</v>
      </c>
      <c r="N1967" s="1">
        <v>3.0065359477119999</v>
      </c>
      <c r="O1967" s="1">
        <v>56.993464052287997</v>
      </c>
      <c r="P1967" s="1">
        <v>17.647058823529001</v>
      </c>
      <c r="Q1967" s="1">
        <v>2.9299474605950002</v>
      </c>
      <c r="R1967" s="8">
        <v>0.81563439782699998</v>
      </c>
    </row>
    <row r="1968" spans="2:22" x14ac:dyDescent="0.2">
      <c r="C1968" s="66" t="s">
        <v>22</v>
      </c>
      <c r="D1968" s="66" t="s">
        <v>23</v>
      </c>
      <c r="E1968" s="5" t="s">
        <v>24</v>
      </c>
      <c r="F1968" s="51" t="s">
        <v>624</v>
      </c>
      <c r="G1968" s="6">
        <v>302</v>
      </c>
      <c r="H1968" s="13">
        <v>3.311258278146</v>
      </c>
      <c r="I1968" s="2">
        <v>16.225165562914</v>
      </c>
      <c r="J1968" s="2">
        <v>42.052980132450003</v>
      </c>
      <c r="K1968" s="2">
        <v>17.218543046358</v>
      </c>
      <c r="L1968" s="2">
        <v>6.2913907284770003</v>
      </c>
      <c r="M1968" s="2">
        <v>13.907284768212</v>
      </c>
      <c r="N1968" s="2">
        <v>0.99337748344400001</v>
      </c>
      <c r="O1968" s="2">
        <v>58.278145695364003</v>
      </c>
      <c r="P1968" s="2">
        <v>23.509933774834</v>
      </c>
      <c r="Q1968" s="2">
        <v>2.834008097166</v>
      </c>
      <c r="R1968" s="11">
        <v>0.83177333329600001</v>
      </c>
    </row>
    <row r="1969" spans="3:18" x14ac:dyDescent="0.2">
      <c r="C1969" s="70"/>
      <c r="D1969" s="67"/>
      <c r="E1969" s="4" t="s">
        <v>25</v>
      </c>
      <c r="F1969" s="52" t="s">
        <v>624</v>
      </c>
      <c r="G1969" s="7">
        <v>329</v>
      </c>
      <c r="H1969" s="9">
        <v>2.7355623100300002</v>
      </c>
      <c r="I1969" s="1">
        <v>24.012158054711001</v>
      </c>
      <c r="J1969" s="1">
        <v>39.513677811549996</v>
      </c>
      <c r="K1969" s="1">
        <v>14.589665653495</v>
      </c>
      <c r="L1969" s="1">
        <v>6.6869300911850003</v>
      </c>
      <c r="M1969" s="1">
        <v>10.334346504559001</v>
      </c>
      <c r="N1969" s="1">
        <v>2.1276595744679998</v>
      </c>
      <c r="O1969" s="1">
        <v>63.525835866260998</v>
      </c>
      <c r="P1969" s="1">
        <v>21.276595744681</v>
      </c>
      <c r="Q1969" s="1">
        <v>2.9534050179209999</v>
      </c>
      <c r="R1969" s="8">
        <v>0.87818129843699999</v>
      </c>
    </row>
    <row r="1970" spans="3:18" x14ac:dyDescent="0.2">
      <c r="C1970" s="70"/>
      <c r="D1970" s="67"/>
      <c r="E1970" s="4" t="s">
        <v>26</v>
      </c>
      <c r="F1970" s="52" t="s">
        <v>624</v>
      </c>
      <c r="G1970" s="7">
        <v>355</v>
      </c>
      <c r="H1970" s="9">
        <v>3.9436619718310002</v>
      </c>
      <c r="I1970" s="1">
        <v>27.042253521127002</v>
      </c>
      <c r="J1970" s="1">
        <v>42.253521126761001</v>
      </c>
      <c r="K1970" s="1">
        <v>10.422535211268</v>
      </c>
      <c r="L1970" s="1">
        <v>4.507042253521</v>
      </c>
      <c r="M1970" s="1">
        <v>9.5774647887319997</v>
      </c>
      <c r="N1970" s="1">
        <v>2.253521126761</v>
      </c>
      <c r="O1970" s="1">
        <v>69.295774647887001</v>
      </c>
      <c r="P1970" s="1">
        <v>14.929577464789</v>
      </c>
      <c r="Q1970" s="1">
        <v>3.0903010033439999</v>
      </c>
      <c r="R1970" s="8">
        <v>0.80801744472000003</v>
      </c>
    </row>
    <row r="1971" spans="3:18" x14ac:dyDescent="0.2">
      <c r="C1971" s="70"/>
      <c r="D1971" s="67"/>
      <c r="E1971" s="4" t="s">
        <v>27</v>
      </c>
      <c r="F1971" s="52" t="s">
        <v>624</v>
      </c>
      <c r="G1971" s="7">
        <v>254</v>
      </c>
      <c r="H1971" s="9">
        <v>10.236220472441</v>
      </c>
      <c r="I1971" s="1">
        <v>19.685039370079</v>
      </c>
      <c r="J1971" s="1">
        <v>38.976377952756003</v>
      </c>
      <c r="K1971" s="1">
        <v>10.236220472441</v>
      </c>
      <c r="L1971" s="1">
        <v>4.7244094488190003</v>
      </c>
      <c r="M1971" s="1">
        <v>13.779527559054999</v>
      </c>
      <c r="N1971" s="1">
        <v>2.3622047244090001</v>
      </c>
      <c r="O1971" s="1">
        <v>58.661417322835</v>
      </c>
      <c r="P1971" s="1">
        <v>14.960629921260001</v>
      </c>
      <c r="Q1971" s="1">
        <v>3</v>
      </c>
      <c r="R1971" s="8">
        <v>0.81649658092800004</v>
      </c>
    </row>
    <row r="1972" spans="3:18" x14ac:dyDescent="0.2">
      <c r="C1972" s="70"/>
      <c r="D1972" s="67"/>
      <c r="E1972" s="4" t="s">
        <v>28</v>
      </c>
      <c r="F1972" s="52" t="s">
        <v>624</v>
      </c>
      <c r="G1972" s="7">
        <v>288</v>
      </c>
      <c r="H1972" s="9">
        <v>15.277777777778001</v>
      </c>
      <c r="I1972" s="1">
        <v>20.486111111111001</v>
      </c>
      <c r="J1972" s="1">
        <v>37.152777777777999</v>
      </c>
      <c r="K1972" s="1">
        <v>4.166666666667</v>
      </c>
      <c r="L1972" s="1">
        <v>0.694444444444</v>
      </c>
      <c r="M1972" s="1">
        <v>17.361111111111001</v>
      </c>
      <c r="N1972" s="1">
        <v>4.8611111111109997</v>
      </c>
      <c r="O1972" s="1">
        <v>57.638888888888999</v>
      </c>
      <c r="P1972" s="1">
        <v>4.8611111111109997</v>
      </c>
      <c r="Q1972" s="1">
        <v>3.238888888889</v>
      </c>
      <c r="R1972" s="8">
        <v>0.61964027128499999</v>
      </c>
    </row>
    <row r="1973" spans="3:18" x14ac:dyDescent="0.2">
      <c r="C1973" s="70"/>
      <c r="D1973" s="67"/>
      <c r="E1973" s="4" t="s">
        <v>29</v>
      </c>
      <c r="F1973" s="52" t="s">
        <v>624</v>
      </c>
      <c r="G1973" s="7">
        <v>1226</v>
      </c>
      <c r="H1973" s="9">
        <v>7.5856443719410001</v>
      </c>
      <c r="I1973" s="1">
        <v>23.164763458401001</v>
      </c>
      <c r="J1973" s="1">
        <v>39.641109298532001</v>
      </c>
      <c r="K1973" s="1">
        <v>10.032626427406001</v>
      </c>
      <c r="L1973" s="1">
        <v>4.2414355628060001</v>
      </c>
      <c r="M1973" s="1">
        <v>12.479608482871001</v>
      </c>
      <c r="N1973" s="1">
        <v>2.8548123980420002</v>
      </c>
      <c r="O1973" s="1">
        <v>62.805872756932999</v>
      </c>
      <c r="P1973" s="1">
        <v>14.274061990211999</v>
      </c>
      <c r="Q1973" s="1">
        <v>3.060317460317</v>
      </c>
      <c r="R1973" s="8">
        <v>0.80488570667299997</v>
      </c>
    </row>
    <row r="1974" spans="3:18" x14ac:dyDescent="0.2">
      <c r="C1974" s="70"/>
      <c r="D1974" s="67"/>
      <c r="E1974" s="4" t="s">
        <v>30</v>
      </c>
      <c r="F1974" s="52" t="s">
        <v>624</v>
      </c>
      <c r="G1974" s="7">
        <v>542</v>
      </c>
      <c r="H1974" s="9">
        <v>12.915129151292</v>
      </c>
      <c r="I1974" s="1">
        <v>20.110701107011</v>
      </c>
      <c r="J1974" s="1">
        <v>38.007380073801002</v>
      </c>
      <c r="K1974" s="1">
        <v>7.0110701107009996</v>
      </c>
      <c r="L1974" s="1">
        <v>2.5830258302579998</v>
      </c>
      <c r="M1974" s="1">
        <v>15.682656826568</v>
      </c>
      <c r="N1974" s="1">
        <v>3.6900369003689999</v>
      </c>
      <c r="O1974" s="1">
        <v>58.118081180811998</v>
      </c>
      <c r="P1974" s="1">
        <v>9.5940959409590008</v>
      </c>
      <c r="Q1974" s="1">
        <v>3.1171662125339998</v>
      </c>
      <c r="R1974" s="8">
        <v>0.73544502133199996</v>
      </c>
    </row>
    <row r="1975" spans="3:18" x14ac:dyDescent="0.2">
      <c r="C1975" s="70"/>
      <c r="D1975" s="66" t="s">
        <v>20</v>
      </c>
      <c r="E1975" s="5" t="s">
        <v>24</v>
      </c>
      <c r="F1975" s="51" t="s">
        <v>624</v>
      </c>
      <c r="G1975" s="6">
        <v>153</v>
      </c>
      <c r="H1975" s="13">
        <v>3.9215686274510002</v>
      </c>
      <c r="I1975" s="2">
        <v>20.261437908497001</v>
      </c>
      <c r="J1975" s="2">
        <v>40.522875816993</v>
      </c>
      <c r="K1975" s="2">
        <v>16.339869281045999</v>
      </c>
      <c r="L1975" s="2">
        <v>5.2287581699350003</v>
      </c>
      <c r="M1975" s="2">
        <v>13.071895424837001</v>
      </c>
      <c r="N1975" s="2">
        <v>0.65359477124200005</v>
      </c>
      <c r="O1975" s="2">
        <v>60.784313725490001</v>
      </c>
      <c r="P1975" s="2">
        <v>21.568627450979999</v>
      </c>
      <c r="Q1975" s="2">
        <v>2.920634920635</v>
      </c>
      <c r="R1975" s="11">
        <v>0.835254927343</v>
      </c>
    </row>
    <row r="1976" spans="3:18" x14ac:dyDescent="0.2">
      <c r="C1976" s="70"/>
      <c r="D1976" s="67"/>
      <c r="E1976" s="4" t="s">
        <v>25</v>
      </c>
      <c r="F1976" s="52" t="s">
        <v>624</v>
      </c>
      <c r="G1976" s="7">
        <v>174</v>
      </c>
      <c r="H1976" s="9">
        <v>3.4482758620689999</v>
      </c>
      <c r="I1976" s="1">
        <v>27.586206896552</v>
      </c>
      <c r="J1976" s="1">
        <v>37.931034482759003</v>
      </c>
      <c r="K1976" s="1">
        <v>13.218390804598</v>
      </c>
      <c r="L1976" s="1">
        <v>6.8965517241379999</v>
      </c>
      <c r="M1976" s="1">
        <v>8.6206896551720007</v>
      </c>
      <c r="N1976" s="1">
        <v>2.2988505747130001</v>
      </c>
      <c r="O1976" s="1">
        <v>65.517241379309993</v>
      </c>
      <c r="P1976" s="1">
        <v>20.114942528736002</v>
      </c>
      <c r="Q1976" s="1">
        <v>3.0067114093959999</v>
      </c>
      <c r="R1976" s="8">
        <v>0.89666532591199999</v>
      </c>
    </row>
    <row r="1977" spans="3:18" x14ac:dyDescent="0.2">
      <c r="C1977" s="70"/>
      <c r="D1977" s="67"/>
      <c r="E1977" s="4" t="s">
        <v>26</v>
      </c>
      <c r="F1977" s="52" t="s">
        <v>624</v>
      </c>
      <c r="G1977" s="7">
        <v>180</v>
      </c>
      <c r="H1977" s="9">
        <v>3.8888888888889999</v>
      </c>
      <c r="I1977" s="1">
        <v>32.222222222222001</v>
      </c>
      <c r="J1977" s="1">
        <v>44.444444444444002</v>
      </c>
      <c r="K1977" s="1">
        <v>7.2222222222220003</v>
      </c>
      <c r="L1977" s="1">
        <v>5</v>
      </c>
      <c r="M1977" s="1">
        <v>5.5555555555560003</v>
      </c>
      <c r="N1977" s="1">
        <v>1.666666666667</v>
      </c>
      <c r="O1977" s="1">
        <v>76.666666666666998</v>
      </c>
      <c r="P1977" s="1">
        <v>12.222222222221999</v>
      </c>
      <c r="Q1977" s="1">
        <v>3.1687500000000002</v>
      </c>
      <c r="R1977" s="8">
        <v>0.802683196825</v>
      </c>
    </row>
    <row r="1978" spans="3:18" x14ac:dyDescent="0.2">
      <c r="C1978" s="70"/>
      <c r="D1978" s="67"/>
      <c r="E1978" s="4" t="s">
        <v>27</v>
      </c>
      <c r="F1978" s="52" t="s">
        <v>624</v>
      </c>
      <c r="G1978" s="7">
        <v>121</v>
      </c>
      <c r="H1978" s="9">
        <v>12.396694214876</v>
      </c>
      <c r="I1978" s="1">
        <v>23.966942148760001</v>
      </c>
      <c r="J1978" s="1">
        <v>42.148760330579002</v>
      </c>
      <c r="K1978" s="1">
        <v>9.9173553719009995</v>
      </c>
      <c r="L1978" s="1">
        <v>2.4793388429749998</v>
      </c>
      <c r="M1978" s="1">
        <v>6.6115702479339999</v>
      </c>
      <c r="N1978" s="1">
        <v>2.4793388429749998</v>
      </c>
      <c r="O1978" s="1">
        <v>66.115702479339006</v>
      </c>
      <c r="P1978" s="1">
        <v>12.396694214876</v>
      </c>
      <c r="Q1978" s="1">
        <v>3.1157894736839999</v>
      </c>
      <c r="R1978" s="8">
        <v>0.74180857046000004</v>
      </c>
    </row>
    <row r="1979" spans="3:18" x14ac:dyDescent="0.2">
      <c r="C1979" s="70"/>
      <c r="D1979" s="67"/>
      <c r="E1979" s="4" t="s">
        <v>28</v>
      </c>
      <c r="F1979" s="52" t="s">
        <v>624</v>
      </c>
      <c r="G1979" s="7">
        <v>135</v>
      </c>
      <c r="H1979" s="9">
        <v>17.777777777777999</v>
      </c>
      <c r="I1979" s="1">
        <v>25.185185185184999</v>
      </c>
      <c r="J1979" s="1">
        <v>37.777777777777999</v>
      </c>
      <c r="K1979" s="1">
        <v>3.7037037037039999</v>
      </c>
      <c r="L1979" s="1">
        <v>0.74074074074100005</v>
      </c>
      <c r="M1979" s="1">
        <v>11.851851851852</v>
      </c>
      <c r="N1979" s="1">
        <v>2.9629629629630001</v>
      </c>
      <c r="O1979" s="1">
        <v>62.962962962962997</v>
      </c>
      <c r="P1979" s="1">
        <v>4.4444444444439997</v>
      </c>
      <c r="Q1979" s="1">
        <v>3.2967032967029999</v>
      </c>
      <c r="R1979" s="8">
        <v>0.62351165888600002</v>
      </c>
    </row>
    <row r="1980" spans="3:18" x14ac:dyDescent="0.2">
      <c r="C1980" s="70"/>
      <c r="D1980" s="67"/>
      <c r="E1980" s="4" t="s">
        <v>29</v>
      </c>
      <c r="F1980" s="52" t="s">
        <v>624</v>
      </c>
      <c r="G1980" s="7">
        <v>610</v>
      </c>
      <c r="H1980" s="9">
        <v>8.5245901639340005</v>
      </c>
      <c r="I1980" s="1">
        <v>27.704918032786999</v>
      </c>
      <c r="J1980" s="1">
        <v>40.655737704918003</v>
      </c>
      <c r="K1980" s="1">
        <v>8.6885245901640005</v>
      </c>
      <c r="L1980" s="1">
        <v>4.0983606557380003</v>
      </c>
      <c r="M1980" s="1">
        <v>8.0327868852460007</v>
      </c>
      <c r="N1980" s="1">
        <v>2.2950819672130001</v>
      </c>
      <c r="O1980" s="1">
        <v>68.360655737705002</v>
      </c>
      <c r="P1980" s="1">
        <v>12.786885245902001</v>
      </c>
      <c r="Q1980" s="1">
        <v>3.1333333333329998</v>
      </c>
      <c r="R1980" s="8">
        <v>0.79624625409899996</v>
      </c>
    </row>
    <row r="1981" spans="3:18" x14ac:dyDescent="0.2">
      <c r="C1981" s="70"/>
      <c r="D1981" s="67"/>
      <c r="E1981" s="4" t="s">
        <v>30</v>
      </c>
      <c r="F1981" s="52" t="s">
        <v>624</v>
      </c>
      <c r="G1981" s="7">
        <v>256</v>
      </c>
      <c r="H1981" s="9">
        <v>15.234375</v>
      </c>
      <c r="I1981" s="1">
        <v>24.609375</v>
      </c>
      <c r="J1981" s="1">
        <v>39.84375</v>
      </c>
      <c r="K1981" s="1">
        <v>6.640625</v>
      </c>
      <c r="L1981" s="1">
        <v>1.5625</v>
      </c>
      <c r="M1981" s="1">
        <v>9.375</v>
      </c>
      <c r="N1981" s="1">
        <v>2.734375</v>
      </c>
      <c r="O1981" s="1">
        <v>64.453125</v>
      </c>
      <c r="P1981" s="1">
        <v>8.203125</v>
      </c>
      <c r="Q1981" s="1">
        <v>3.204301075269</v>
      </c>
      <c r="R1981" s="8">
        <v>0.69061883389400003</v>
      </c>
    </row>
    <row r="1982" spans="3:18" x14ac:dyDescent="0.2">
      <c r="C1982" s="70"/>
      <c r="D1982" s="66" t="s">
        <v>21</v>
      </c>
      <c r="E1982" s="5" t="s">
        <v>24</v>
      </c>
      <c r="F1982" s="51" t="s">
        <v>624</v>
      </c>
      <c r="G1982" s="6">
        <v>149</v>
      </c>
      <c r="H1982" s="13">
        <v>2.6845637583889999</v>
      </c>
      <c r="I1982" s="2">
        <v>12.080536912752001</v>
      </c>
      <c r="J1982" s="2">
        <v>43.624161073826002</v>
      </c>
      <c r="K1982" s="2">
        <v>18.120805369128</v>
      </c>
      <c r="L1982" s="2">
        <v>7.3825503355700004</v>
      </c>
      <c r="M1982" s="2">
        <v>14.765100671141001</v>
      </c>
      <c r="N1982" s="2">
        <v>1.342281879195</v>
      </c>
      <c r="O1982" s="2">
        <v>55.704697986577003</v>
      </c>
      <c r="P1982" s="2">
        <v>25.503355704697999</v>
      </c>
      <c r="Q1982" s="2">
        <v>2.743801652893</v>
      </c>
      <c r="R1982" s="11">
        <v>0.82187717675100003</v>
      </c>
    </row>
    <row r="1983" spans="3:18" x14ac:dyDescent="0.2">
      <c r="C1983" s="70"/>
      <c r="D1983" s="67"/>
      <c r="E1983" s="4" t="s">
        <v>25</v>
      </c>
      <c r="F1983" s="52" t="s">
        <v>624</v>
      </c>
      <c r="G1983" s="7">
        <v>155</v>
      </c>
      <c r="H1983" s="9">
        <v>1.935483870968</v>
      </c>
      <c r="I1983" s="1">
        <v>20</v>
      </c>
      <c r="J1983" s="1">
        <v>41.290322580644997</v>
      </c>
      <c r="K1983" s="1">
        <v>16.129032258064999</v>
      </c>
      <c r="L1983" s="1">
        <v>6.4516129032259997</v>
      </c>
      <c r="M1983" s="1">
        <v>12.258064516129</v>
      </c>
      <c r="N1983" s="1">
        <v>1.935483870968</v>
      </c>
      <c r="O1983" s="1">
        <v>61.290322580644997</v>
      </c>
      <c r="P1983" s="1">
        <v>22.580645161290001</v>
      </c>
      <c r="Q1983" s="1">
        <v>2.892307692308</v>
      </c>
      <c r="R1983" s="8">
        <v>0.855861267521</v>
      </c>
    </row>
    <row r="1984" spans="3:18" x14ac:dyDescent="0.2">
      <c r="C1984" s="70"/>
      <c r="D1984" s="67"/>
      <c r="E1984" s="4" t="s">
        <v>26</v>
      </c>
      <c r="F1984" s="52" t="s">
        <v>624</v>
      </c>
      <c r="G1984" s="7">
        <v>175</v>
      </c>
      <c r="H1984" s="9">
        <v>4</v>
      </c>
      <c r="I1984" s="1">
        <v>21.714285714286</v>
      </c>
      <c r="J1984" s="1">
        <v>40</v>
      </c>
      <c r="K1984" s="1">
        <v>13.714285714286</v>
      </c>
      <c r="L1984" s="1">
        <v>4</v>
      </c>
      <c r="M1984" s="1">
        <v>13.714285714286</v>
      </c>
      <c r="N1984" s="1">
        <v>2.8571428571430002</v>
      </c>
      <c r="O1984" s="1">
        <v>61.714285714286</v>
      </c>
      <c r="P1984" s="1">
        <v>17.714285714286</v>
      </c>
      <c r="Q1984" s="1">
        <v>3</v>
      </c>
      <c r="R1984" s="8">
        <v>0.807572853087</v>
      </c>
    </row>
    <row r="1985" spans="3:18" x14ac:dyDescent="0.2">
      <c r="C1985" s="70"/>
      <c r="D1985" s="67"/>
      <c r="E1985" s="4" t="s">
        <v>27</v>
      </c>
      <c r="F1985" s="52" t="s">
        <v>624</v>
      </c>
      <c r="G1985" s="7">
        <v>133</v>
      </c>
      <c r="H1985" s="9">
        <v>8.2706766917289993</v>
      </c>
      <c r="I1985" s="1">
        <v>15.789473684211</v>
      </c>
      <c r="J1985" s="1">
        <v>36.090225563910003</v>
      </c>
      <c r="K1985" s="1">
        <v>10.526315789473999</v>
      </c>
      <c r="L1985" s="1">
        <v>6.766917293233</v>
      </c>
      <c r="M1985" s="1">
        <v>20.300751879699</v>
      </c>
      <c r="N1985" s="1">
        <v>2.255639097744</v>
      </c>
      <c r="O1985" s="1">
        <v>51.879699248119998</v>
      </c>
      <c r="P1985" s="1">
        <v>17.293233082707001</v>
      </c>
      <c r="Q1985" s="1">
        <v>2.880434782609</v>
      </c>
      <c r="R1985" s="8">
        <v>0.87508104873400006</v>
      </c>
    </row>
    <row r="1986" spans="3:18" x14ac:dyDescent="0.2">
      <c r="C1986" s="70"/>
      <c r="D1986" s="67"/>
      <c r="E1986" s="4" t="s">
        <v>28</v>
      </c>
      <c r="F1986" s="52" t="s">
        <v>624</v>
      </c>
      <c r="G1986" s="7">
        <v>153</v>
      </c>
      <c r="H1986" s="9">
        <v>13.071895424837001</v>
      </c>
      <c r="I1986" s="1">
        <v>16.339869281045999</v>
      </c>
      <c r="J1986" s="1">
        <v>36.601307189541998</v>
      </c>
      <c r="K1986" s="1">
        <v>4.5751633986930003</v>
      </c>
      <c r="L1986" s="1">
        <v>0.65359477124200005</v>
      </c>
      <c r="M1986" s="1">
        <v>22.222222222222001</v>
      </c>
      <c r="N1986" s="1">
        <v>6.5359477124180003</v>
      </c>
      <c r="O1986" s="1">
        <v>52.941176470587997</v>
      </c>
      <c r="P1986" s="1">
        <v>5.2287581699350003</v>
      </c>
      <c r="Q1986" s="1">
        <v>3.1797752808989999</v>
      </c>
      <c r="R1986" s="8">
        <v>0.61351812881300005</v>
      </c>
    </row>
    <row r="1987" spans="3:18" x14ac:dyDescent="0.2">
      <c r="C1987" s="70"/>
      <c r="D1987" s="67"/>
      <c r="E1987" s="4" t="s">
        <v>29</v>
      </c>
      <c r="F1987" s="52" t="s">
        <v>624</v>
      </c>
      <c r="G1987" s="7">
        <v>616</v>
      </c>
      <c r="H1987" s="9">
        <v>6.655844155844</v>
      </c>
      <c r="I1987" s="1">
        <v>18.668831168831002</v>
      </c>
      <c r="J1987" s="1">
        <v>38.636363636364003</v>
      </c>
      <c r="K1987" s="1">
        <v>11.363636363635999</v>
      </c>
      <c r="L1987" s="1">
        <v>4.3831168831170002</v>
      </c>
      <c r="M1987" s="1">
        <v>16.883116883117001</v>
      </c>
      <c r="N1987" s="1">
        <v>3.4090909090910002</v>
      </c>
      <c r="O1987" s="1">
        <v>57.305194805195001</v>
      </c>
      <c r="P1987" s="1">
        <v>15.746753246753</v>
      </c>
      <c r="Q1987" s="1">
        <v>2.98</v>
      </c>
      <c r="R1987" s="8">
        <v>0.80756445956199996</v>
      </c>
    </row>
    <row r="1988" spans="3:18" x14ac:dyDescent="0.2">
      <c r="C1988" s="70"/>
      <c r="D1988" s="67"/>
      <c r="E1988" s="4" t="s">
        <v>30</v>
      </c>
      <c r="F1988" s="52" t="s">
        <v>624</v>
      </c>
      <c r="G1988" s="7">
        <v>286</v>
      </c>
      <c r="H1988" s="9">
        <v>10.839160839161</v>
      </c>
      <c r="I1988" s="1">
        <v>16.083916083916002</v>
      </c>
      <c r="J1988" s="1">
        <v>36.363636363635997</v>
      </c>
      <c r="K1988" s="1">
        <v>7.3426573426569997</v>
      </c>
      <c r="L1988" s="1">
        <v>3.4965034965030002</v>
      </c>
      <c r="M1988" s="1">
        <v>21.328671328671</v>
      </c>
      <c r="N1988" s="1">
        <v>4.5454545454549997</v>
      </c>
      <c r="O1988" s="1">
        <v>52.447552447551999</v>
      </c>
      <c r="P1988" s="1">
        <v>10.839160839161</v>
      </c>
      <c r="Q1988" s="1">
        <v>3.0276243093919999</v>
      </c>
      <c r="R1988" s="8">
        <v>0.77050444678600005</v>
      </c>
    </row>
    <row r="1989" spans="3:18" x14ac:dyDescent="0.2">
      <c r="C1989" s="66" t="s">
        <v>31</v>
      </c>
      <c r="D1989" s="66" t="s">
        <v>23</v>
      </c>
      <c r="E1989" s="5" t="s">
        <v>32</v>
      </c>
      <c r="F1989" s="51" t="s">
        <v>624</v>
      </c>
      <c r="G1989" s="6">
        <v>72</v>
      </c>
      <c r="H1989" s="13">
        <v>4.166666666667</v>
      </c>
      <c r="I1989" s="2">
        <v>25</v>
      </c>
      <c r="J1989" s="2">
        <v>33.333333333333002</v>
      </c>
      <c r="K1989" s="2">
        <v>5.5555555555560003</v>
      </c>
      <c r="L1989" s="2">
        <v>11.111111111111001</v>
      </c>
      <c r="M1989" s="2">
        <v>18.055555555556001</v>
      </c>
      <c r="N1989" s="2">
        <v>2.7777777777780002</v>
      </c>
      <c r="O1989" s="2">
        <v>58.333333333333002</v>
      </c>
      <c r="P1989" s="2">
        <v>16.666666666666998</v>
      </c>
      <c r="Q1989" s="2">
        <v>2.9629629629630001</v>
      </c>
      <c r="R1989" s="11">
        <v>1.0086973284830001</v>
      </c>
    </row>
    <row r="1990" spans="3:18" ht="26" x14ac:dyDescent="0.2">
      <c r="C1990" s="70"/>
      <c r="D1990" s="67"/>
      <c r="E1990" s="4" t="s">
        <v>33</v>
      </c>
      <c r="F1990" s="52" t="s">
        <v>624</v>
      </c>
      <c r="G1990" s="7">
        <v>1007</v>
      </c>
      <c r="H1990" s="9">
        <v>6.9513406156900004</v>
      </c>
      <c r="I1990" s="1">
        <v>23.932472691162001</v>
      </c>
      <c r="J1990" s="1">
        <v>42.701092353524999</v>
      </c>
      <c r="K1990" s="1">
        <v>11.221449851042999</v>
      </c>
      <c r="L1990" s="1">
        <v>2.9791459781529999</v>
      </c>
      <c r="M1990" s="1">
        <v>10.625620655412</v>
      </c>
      <c r="N1990" s="1">
        <v>1.588877855015</v>
      </c>
      <c r="O1990" s="1">
        <v>66.633565044687003</v>
      </c>
      <c r="P1990" s="1">
        <v>14.200595829196001</v>
      </c>
      <c r="Q1990" s="1">
        <v>3.083538083538</v>
      </c>
      <c r="R1990" s="8">
        <v>0.75897209110700004</v>
      </c>
    </row>
    <row r="1991" spans="3:18" ht="39" x14ac:dyDescent="0.2">
      <c r="C1991" s="70"/>
      <c r="D1991" s="67"/>
      <c r="E1991" s="4" t="s">
        <v>34</v>
      </c>
      <c r="F1991" s="52" t="s">
        <v>625</v>
      </c>
      <c r="G1991" s="7">
        <v>15</v>
      </c>
      <c r="H1991" s="17" t="s">
        <v>61</v>
      </c>
      <c r="I1991" s="1">
        <v>26.666666666666998</v>
      </c>
      <c r="J1991" s="1">
        <v>40</v>
      </c>
      <c r="K1991" s="1">
        <v>6.666666666667</v>
      </c>
      <c r="L1991" s="1">
        <v>6.666666666667</v>
      </c>
      <c r="M1991" s="1">
        <v>20</v>
      </c>
      <c r="N1991" s="3" t="s">
        <v>61</v>
      </c>
      <c r="O1991" s="1">
        <v>66.666666666666998</v>
      </c>
      <c r="P1991" s="1">
        <v>13.333333333333</v>
      </c>
      <c r="Q1991" s="1">
        <v>3.083333333333</v>
      </c>
      <c r="R1991" s="8">
        <v>0.90033663737900005</v>
      </c>
    </row>
    <row r="1992" spans="3:18" ht="39" x14ac:dyDescent="0.2">
      <c r="C1992" s="70"/>
      <c r="D1992" s="67"/>
      <c r="E1992" s="4" t="s">
        <v>35</v>
      </c>
      <c r="F1992" s="52" t="s">
        <v>624</v>
      </c>
      <c r="G1992" s="7">
        <v>197</v>
      </c>
      <c r="H1992" s="9">
        <v>4.5685279187820003</v>
      </c>
      <c r="I1992" s="1">
        <v>15.736040609137</v>
      </c>
      <c r="J1992" s="1">
        <v>37.055837563452002</v>
      </c>
      <c r="K1992" s="1">
        <v>14.213197969543</v>
      </c>
      <c r="L1992" s="1">
        <v>12.182741116751</v>
      </c>
      <c r="M1992" s="1">
        <v>13.197969543147</v>
      </c>
      <c r="N1992" s="1">
        <v>3.045685279188</v>
      </c>
      <c r="O1992" s="1">
        <v>52.791878172589001</v>
      </c>
      <c r="P1992" s="1">
        <v>26.395939086294</v>
      </c>
      <c r="Q1992" s="1">
        <v>2.7115384615379998</v>
      </c>
      <c r="R1992" s="8">
        <v>0.95721110615000005</v>
      </c>
    </row>
    <row r="1993" spans="3:18" ht="26" x14ac:dyDescent="0.2">
      <c r="C1993" s="70"/>
      <c r="D1993" s="67"/>
      <c r="E1993" s="4" t="s">
        <v>36</v>
      </c>
      <c r="F1993" s="52" t="s">
        <v>624</v>
      </c>
      <c r="G1993" s="7">
        <v>205</v>
      </c>
      <c r="H1993" s="9">
        <v>8.7804878048779997</v>
      </c>
      <c r="I1993" s="1">
        <v>18.048780487805001</v>
      </c>
      <c r="J1993" s="1">
        <v>32.195121951220003</v>
      </c>
      <c r="K1993" s="1">
        <v>13.170731707317</v>
      </c>
      <c r="L1993" s="1">
        <v>2.9268292682929999</v>
      </c>
      <c r="M1993" s="1">
        <v>20</v>
      </c>
      <c r="N1993" s="1">
        <v>4.8780487804880002</v>
      </c>
      <c r="O1993" s="1">
        <v>50.243902439023998</v>
      </c>
      <c r="P1993" s="1">
        <v>16.097560975610001</v>
      </c>
      <c r="Q1993" s="1">
        <v>2.9852941176469998</v>
      </c>
      <c r="R1993" s="8">
        <v>0.80723849445399998</v>
      </c>
    </row>
    <row r="1994" spans="3:18" x14ac:dyDescent="0.2">
      <c r="C1994" s="70"/>
      <c r="D1994" s="67"/>
      <c r="E1994" s="4" t="s">
        <v>37</v>
      </c>
      <c r="F1994" s="52" t="s">
        <v>625</v>
      </c>
      <c r="G1994" s="7">
        <v>32</v>
      </c>
      <c r="H1994" s="9">
        <v>9.375</v>
      </c>
      <c r="I1994" s="1">
        <v>6.25</v>
      </c>
      <c r="J1994" s="1">
        <v>43.75</v>
      </c>
      <c r="K1994" s="1">
        <v>6.25</v>
      </c>
      <c r="L1994" s="1">
        <v>6.25</v>
      </c>
      <c r="M1994" s="1">
        <v>15.625</v>
      </c>
      <c r="N1994" s="1">
        <v>12.5</v>
      </c>
      <c r="O1994" s="1">
        <v>50</v>
      </c>
      <c r="P1994" s="1">
        <v>12.5</v>
      </c>
      <c r="Q1994" s="1">
        <v>2.8</v>
      </c>
      <c r="R1994" s="8">
        <v>0.76777189594999995</v>
      </c>
    </row>
    <row r="1995" spans="3:18" x14ac:dyDescent="0.2">
      <c r="C1995" s="70"/>
      <c r="D1995" s="66" t="s">
        <v>20</v>
      </c>
      <c r="E1995" s="5" t="s">
        <v>32</v>
      </c>
      <c r="F1995" s="51" t="s">
        <v>625</v>
      </c>
      <c r="G1995" s="6">
        <v>38</v>
      </c>
      <c r="H1995" s="35" t="s">
        <v>61</v>
      </c>
      <c r="I1995" s="2">
        <v>23.684210526316001</v>
      </c>
      <c r="J1995" s="2">
        <v>36.842105263157997</v>
      </c>
      <c r="K1995" s="2">
        <v>7.8947368421049999</v>
      </c>
      <c r="L1995" s="2">
        <v>13.157894736842</v>
      </c>
      <c r="M1995" s="2">
        <v>15.789473684211</v>
      </c>
      <c r="N1995" s="2">
        <v>2.6315789473679998</v>
      </c>
      <c r="O1995" s="2">
        <v>60.526315789473998</v>
      </c>
      <c r="P1995" s="2">
        <v>21.052631578947</v>
      </c>
      <c r="Q1995" s="2">
        <v>2.8709677419349999</v>
      </c>
      <c r="R1995" s="11">
        <v>1.0244327042770001</v>
      </c>
    </row>
    <row r="1996" spans="3:18" ht="26" x14ac:dyDescent="0.2">
      <c r="C1996" s="70"/>
      <c r="D1996" s="67"/>
      <c r="E1996" s="4" t="s">
        <v>33</v>
      </c>
      <c r="F1996" s="52" t="s">
        <v>624</v>
      </c>
      <c r="G1996" s="7">
        <v>566</v>
      </c>
      <c r="H1996" s="9">
        <v>7.4204946996469996</v>
      </c>
      <c r="I1996" s="1">
        <v>27.561837455829998</v>
      </c>
      <c r="J1996" s="1">
        <v>42.049469964663999</v>
      </c>
      <c r="K1996" s="1">
        <v>10.600706713780999</v>
      </c>
      <c r="L1996" s="1">
        <v>2.8268551236750001</v>
      </c>
      <c r="M1996" s="1">
        <v>8.3038869257950001</v>
      </c>
      <c r="N1996" s="1">
        <v>1.236749116608</v>
      </c>
      <c r="O1996" s="1">
        <v>69.611307420494995</v>
      </c>
      <c r="P1996" s="1">
        <v>13.427561837456</v>
      </c>
      <c r="Q1996" s="1">
        <v>3.1361702127659998</v>
      </c>
      <c r="R1996" s="8">
        <v>0.76054787005799995</v>
      </c>
    </row>
    <row r="1997" spans="3:18" ht="39" x14ac:dyDescent="0.2">
      <c r="C1997" s="70"/>
      <c r="D1997" s="67"/>
      <c r="E1997" s="4" t="s">
        <v>34</v>
      </c>
      <c r="F1997" s="52" t="s">
        <v>625</v>
      </c>
      <c r="G1997" s="7">
        <v>7</v>
      </c>
      <c r="H1997" s="17" t="s">
        <v>61</v>
      </c>
      <c r="I1997" s="1">
        <v>28.571428571428999</v>
      </c>
      <c r="J1997" s="1">
        <v>28.571428571428999</v>
      </c>
      <c r="K1997" s="1">
        <v>14.285714285714</v>
      </c>
      <c r="L1997" s="3" t="s">
        <v>61</v>
      </c>
      <c r="M1997" s="1">
        <v>28.571428571428999</v>
      </c>
      <c r="N1997" s="3" t="s">
        <v>61</v>
      </c>
      <c r="O1997" s="1">
        <v>57.142857142856997</v>
      </c>
      <c r="P1997" s="1">
        <v>14.285714285714</v>
      </c>
      <c r="Q1997" s="1">
        <v>3.2</v>
      </c>
      <c r="R1997" s="8">
        <v>0.83666002653399996</v>
      </c>
    </row>
    <row r="1998" spans="3:18" ht="39" x14ac:dyDescent="0.2">
      <c r="C1998" s="70"/>
      <c r="D1998" s="67"/>
      <c r="E1998" s="4" t="s">
        <v>35</v>
      </c>
      <c r="F1998" s="52" t="s">
        <v>624</v>
      </c>
      <c r="G1998" s="7">
        <v>78</v>
      </c>
      <c r="H1998" s="9">
        <v>7.6923076923079998</v>
      </c>
      <c r="I1998" s="1">
        <v>20.512820512821001</v>
      </c>
      <c r="J1998" s="1">
        <v>39.74358974359</v>
      </c>
      <c r="K1998" s="1">
        <v>8.9743589743589993</v>
      </c>
      <c r="L1998" s="1">
        <v>11.538461538462</v>
      </c>
      <c r="M1998" s="1">
        <v>8.9743589743589993</v>
      </c>
      <c r="N1998" s="1">
        <v>2.564102564103</v>
      </c>
      <c r="O1998" s="1">
        <v>60.25641025641</v>
      </c>
      <c r="P1998" s="1">
        <v>20.512820512821001</v>
      </c>
      <c r="Q1998" s="1">
        <v>2.8571428571430002</v>
      </c>
      <c r="R1998" s="8">
        <v>0.96481893432800003</v>
      </c>
    </row>
    <row r="1999" spans="3:18" ht="26" x14ac:dyDescent="0.2">
      <c r="C1999" s="70"/>
      <c r="D1999" s="67"/>
      <c r="E1999" s="4" t="s">
        <v>36</v>
      </c>
      <c r="F1999" s="52" t="s">
        <v>624</v>
      </c>
      <c r="G1999" s="7">
        <v>58</v>
      </c>
      <c r="H1999" s="9">
        <v>13.793103448276</v>
      </c>
      <c r="I1999" s="1">
        <v>25.862068965517</v>
      </c>
      <c r="J1999" s="1">
        <v>34.482758620689999</v>
      </c>
      <c r="K1999" s="1">
        <v>8.6206896551720007</v>
      </c>
      <c r="L1999" s="1">
        <v>1.7241379310339999</v>
      </c>
      <c r="M1999" s="1">
        <v>10.344827586207</v>
      </c>
      <c r="N1999" s="1">
        <v>5.1724137931029999</v>
      </c>
      <c r="O1999" s="1">
        <v>60.344827586207003</v>
      </c>
      <c r="P1999" s="1">
        <v>10.344827586207</v>
      </c>
      <c r="Q1999" s="1">
        <v>3.19512195122</v>
      </c>
      <c r="R1999" s="8">
        <v>0.74898305038000001</v>
      </c>
    </row>
    <row r="2000" spans="3:18" x14ac:dyDescent="0.2">
      <c r="C2000" s="70"/>
      <c r="D2000" s="67"/>
      <c r="E2000" s="4" t="s">
        <v>37</v>
      </c>
      <c r="F2000" s="52" t="s">
        <v>625</v>
      </c>
      <c r="G2000" s="7">
        <v>16</v>
      </c>
      <c r="H2000" s="9">
        <v>12.5</v>
      </c>
      <c r="I2000" s="1">
        <v>12.5</v>
      </c>
      <c r="J2000" s="1">
        <v>31.25</v>
      </c>
      <c r="K2000" s="1">
        <v>12.5</v>
      </c>
      <c r="L2000" s="1">
        <v>12.5</v>
      </c>
      <c r="M2000" s="1">
        <v>6.25</v>
      </c>
      <c r="N2000" s="1">
        <v>12.5</v>
      </c>
      <c r="O2000" s="1">
        <v>43.75</v>
      </c>
      <c r="P2000" s="1">
        <v>25</v>
      </c>
      <c r="Q2000" s="1">
        <v>2.636363636364</v>
      </c>
      <c r="R2000" s="8">
        <v>1.026910636105</v>
      </c>
    </row>
    <row r="2001" spans="3:18" x14ac:dyDescent="0.2">
      <c r="C2001" s="70"/>
      <c r="D2001" s="66" t="s">
        <v>21</v>
      </c>
      <c r="E2001" s="5" t="s">
        <v>32</v>
      </c>
      <c r="F2001" s="51" t="s">
        <v>625</v>
      </c>
      <c r="G2001" s="6">
        <v>34</v>
      </c>
      <c r="H2001" s="13">
        <v>8.8235294117649996</v>
      </c>
      <c r="I2001" s="2">
        <v>26.470588235293999</v>
      </c>
      <c r="J2001" s="2">
        <v>29.411764705882</v>
      </c>
      <c r="K2001" s="2">
        <v>2.9411764705880001</v>
      </c>
      <c r="L2001" s="2">
        <v>8.8235294117649996</v>
      </c>
      <c r="M2001" s="2">
        <v>20.588235294118</v>
      </c>
      <c r="N2001" s="2">
        <v>2.9411764705880001</v>
      </c>
      <c r="O2001" s="2">
        <v>55.882352941176002</v>
      </c>
      <c r="P2001" s="2">
        <v>11.764705882353001</v>
      </c>
      <c r="Q2001" s="2">
        <v>3.0869565217389998</v>
      </c>
      <c r="R2001" s="11">
        <v>0.99603958839999995</v>
      </c>
    </row>
    <row r="2002" spans="3:18" ht="26" x14ac:dyDescent="0.2">
      <c r="C2002" s="70"/>
      <c r="D2002" s="67"/>
      <c r="E2002" s="4" t="s">
        <v>33</v>
      </c>
      <c r="F2002" s="52" t="s">
        <v>624</v>
      </c>
      <c r="G2002" s="7">
        <v>441</v>
      </c>
      <c r="H2002" s="9">
        <v>6.3492063492059998</v>
      </c>
      <c r="I2002" s="1">
        <v>19.274376417233999</v>
      </c>
      <c r="J2002" s="1">
        <v>43.537414965986002</v>
      </c>
      <c r="K2002" s="1">
        <v>12.018140589569001</v>
      </c>
      <c r="L2002" s="1">
        <v>3.1746031746029999</v>
      </c>
      <c r="M2002" s="1">
        <v>13.605442176871</v>
      </c>
      <c r="N2002" s="1">
        <v>2.040816326531</v>
      </c>
      <c r="O2002" s="1">
        <v>62.811791383219997</v>
      </c>
      <c r="P2002" s="1">
        <v>15.192743764172</v>
      </c>
      <c r="Q2002" s="1">
        <v>3.011627906977</v>
      </c>
      <c r="R2002" s="8">
        <v>0.75197211731900004</v>
      </c>
    </row>
    <row r="2003" spans="3:18" ht="39" x14ac:dyDescent="0.2">
      <c r="C2003" s="70"/>
      <c r="D2003" s="67"/>
      <c r="E2003" s="4" t="s">
        <v>34</v>
      </c>
      <c r="F2003" s="52" t="s">
        <v>625</v>
      </c>
      <c r="G2003" s="7">
        <v>8</v>
      </c>
      <c r="H2003" s="17" t="s">
        <v>61</v>
      </c>
      <c r="I2003" s="1">
        <v>25</v>
      </c>
      <c r="J2003" s="1">
        <v>50</v>
      </c>
      <c r="K2003" s="3" t="s">
        <v>61</v>
      </c>
      <c r="L2003" s="1">
        <v>12.5</v>
      </c>
      <c r="M2003" s="1">
        <v>12.5</v>
      </c>
      <c r="N2003" s="3" t="s">
        <v>61</v>
      </c>
      <c r="O2003" s="1">
        <v>75</v>
      </c>
      <c r="P2003" s="1">
        <v>12.5</v>
      </c>
      <c r="Q2003" s="1">
        <v>3</v>
      </c>
      <c r="R2003" s="8">
        <v>1</v>
      </c>
    </row>
    <row r="2004" spans="3:18" ht="39" x14ac:dyDescent="0.2">
      <c r="C2004" s="70"/>
      <c r="D2004" s="67"/>
      <c r="E2004" s="4" t="s">
        <v>35</v>
      </c>
      <c r="F2004" s="52" t="s">
        <v>624</v>
      </c>
      <c r="G2004" s="7">
        <v>119</v>
      </c>
      <c r="H2004" s="9">
        <v>2.5210084033609998</v>
      </c>
      <c r="I2004" s="1">
        <v>12.605042016806999</v>
      </c>
      <c r="J2004" s="1">
        <v>35.294117647058997</v>
      </c>
      <c r="K2004" s="1">
        <v>17.647058823529001</v>
      </c>
      <c r="L2004" s="1">
        <v>12.605042016806999</v>
      </c>
      <c r="M2004" s="1">
        <v>15.966386554622</v>
      </c>
      <c r="N2004" s="1">
        <v>3.361344537815</v>
      </c>
      <c r="O2004" s="1">
        <v>47.899159663866001</v>
      </c>
      <c r="P2004" s="1">
        <v>30.252100840335999</v>
      </c>
      <c r="Q2004" s="1">
        <v>2.6129032258059999</v>
      </c>
      <c r="R2004" s="8">
        <v>0.94446048625599999</v>
      </c>
    </row>
    <row r="2005" spans="3:18" ht="26" x14ac:dyDescent="0.2">
      <c r="C2005" s="70"/>
      <c r="D2005" s="67"/>
      <c r="E2005" s="4" t="s">
        <v>36</v>
      </c>
      <c r="F2005" s="52" t="s">
        <v>624</v>
      </c>
      <c r="G2005" s="7">
        <v>147</v>
      </c>
      <c r="H2005" s="9">
        <v>6.8027210884349998</v>
      </c>
      <c r="I2005" s="1">
        <v>14.965986394558</v>
      </c>
      <c r="J2005" s="1">
        <v>31.292517006802999</v>
      </c>
      <c r="K2005" s="1">
        <v>14.965986394558</v>
      </c>
      <c r="L2005" s="1">
        <v>3.4013605442179999</v>
      </c>
      <c r="M2005" s="1">
        <v>23.809523809523998</v>
      </c>
      <c r="N2005" s="1">
        <v>4.7619047619049999</v>
      </c>
      <c r="O2005" s="1">
        <v>46.258503401360997</v>
      </c>
      <c r="P2005" s="1">
        <v>18.367346938775999</v>
      </c>
      <c r="Q2005" s="1">
        <v>2.8947368421049999</v>
      </c>
      <c r="R2005" s="8">
        <v>0.81832319748600002</v>
      </c>
    </row>
    <row r="2006" spans="3:18" x14ac:dyDescent="0.2">
      <c r="C2006" s="70"/>
      <c r="D2006" s="67"/>
      <c r="E2006" s="4" t="s">
        <v>37</v>
      </c>
      <c r="F2006" s="52" t="s">
        <v>625</v>
      </c>
      <c r="G2006" s="7">
        <v>16</v>
      </c>
      <c r="H2006" s="9">
        <v>6.25</v>
      </c>
      <c r="I2006" s="3" t="s">
        <v>61</v>
      </c>
      <c r="J2006" s="1">
        <v>56.25</v>
      </c>
      <c r="K2006" s="3" t="s">
        <v>61</v>
      </c>
      <c r="L2006" s="3" t="s">
        <v>61</v>
      </c>
      <c r="M2006" s="1">
        <v>25</v>
      </c>
      <c r="N2006" s="1">
        <v>12.5</v>
      </c>
      <c r="O2006" s="1">
        <v>56.25</v>
      </c>
      <c r="P2006" s="3" t="s">
        <v>61</v>
      </c>
      <c r="Q2006" s="1">
        <v>3</v>
      </c>
      <c r="R2006" s="8">
        <v>0</v>
      </c>
    </row>
    <row r="2007" spans="3:18" x14ac:dyDescent="0.2">
      <c r="C2007" s="66" t="s">
        <v>38</v>
      </c>
      <c r="D2007" s="66" t="s">
        <v>23</v>
      </c>
      <c r="E2007" s="5" t="s">
        <v>39</v>
      </c>
      <c r="F2007" s="51" t="s">
        <v>624</v>
      </c>
      <c r="G2007" s="6">
        <v>458</v>
      </c>
      <c r="H2007" s="13">
        <v>6.1135371179040003</v>
      </c>
      <c r="I2007" s="2">
        <v>17.903930131004</v>
      </c>
      <c r="J2007" s="2">
        <v>36.026200873362001</v>
      </c>
      <c r="K2007" s="2">
        <v>12.008733624454001</v>
      </c>
      <c r="L2007" s="2">
        <v>8.0786026200870005</v>
      </c>
      <c r="M2007" s="2">
        <v>15.502183406114</v>
      </c>
      <c r="N2007" s="2">
        <v>4.366812227074</v>
      </c>
      <c r="O2007" s="2">
        <v>53.930131004366999</v>
      </c>
      <c r="P2007" s="2">
        <v>20.087336244541</v>
      </c>
      <c r="Q2007" s="2">
        <v>2.8613569321529999</v>
      </c>
      <c r="R2007" s="11">
        <v>0.90769846120999997</v>
      </c>
    </row>
    <row r="2008" spans="3:18" x14ac:dyDescent="0.2">
      <c r="C2008" s="70"/>
      <c r="D2008" s="67"/>
      <c r="E2008" s="4" t="s">
        <v>40</v>
      </c>
      <c r="F2008" s="52" t="s">
        <v>624</v>
      </c>
      <c r="G2008" s="7">
        <v>973</v>
      </c>
      <c r="H2008" s="9">
        <v>7.1942446043170003</v>
      </c>
      <c r="I2008" s="1">
        <v>24.460431654676</v>
      </c>
      <c r="J2008" s="1">
        <v>42.548818088386</v>
      </c>
      <c r="K2008" s="1">
        <v>10.3802672148</v>
      </c>
      <c r="L2008" s="1">
        <v>2.980472764645</v>
      </c>
      <c r="M2008" s="1">
        <v>10.894141829394</v>
      </c>
      <c r="N2008" s="1">
        <v>1.541623843782</v>
      </c>
      <c r="O2008" s="1">
        <v>67.009249743062995</v>
      </c>
      <c r="P2008" s="1">
        <v>13.360739979445</v>
      </c>
      <c r="Q2008" s="1">
        <v>3.1010230179030001</v>
      </c>
      <c r="R2008" s="8">
        <v>0.75654987284200004</v>
      </c>
    </row>
    <row r="2009" spans="3:18" x14ac:dyDescent="0.2">
      <c r="C2009" s="70"/>
      <c r="D2009" s="67"/>
      <c r="E2009" s="4" t="s">
        <v>41</v>
      </c>
      <c r="F2009" s="52" t="s">
        <v>624</v>
      </c>
      <c r="G2009" s="7">
        <v>0</v>
      </c>
      <c r="H2009" s="17" t="s">
        <v>61</v>
      </c>
      <c r="I2009" s="3" t="s">
        <v>61</v>
      </c>
      <c r="J2009" s="3" t="s">
        <v>61</v>
      </c>
      <c r="K2009" s="3" t="s">
        <v>61</v>
      </c>
      <c r="L2009" s="3" t="s">
        <v>61</v>
      </c>
      <c r="M2009" s="3" t="s">
        <v>61</v>
      </c>
      <c r="N2009" s="3" t="s">
        <v>61</v>
      </c>
      <c r="O2009" s="3" t="s">
        <v>61</v>
      </c>
      <c r="P2009" s="3" t="s">
        <v>61</v>
      </c>
      <c r="Q2009" s="3" t="s">
        <v>61</v>
      </c>
      <c r="R2009" s="18" t="s">
        <v>61</v>
      </c>
    </row>
    <row r="2010" spans="3:18" x14ac:dyDescent="0.2">
      <c r="C2010" s="70"/>
      <c r="D2010" s="67"/>
      <c r="E2010" s="4" t="s">
        <v>42</v>
      </c>
      <c r="F2010" s="52" t="s">
        <v>625</v>
      </c>
      <c r="G2010" s="7">
        <v>34</v>
      </c>
      <c r="H2010" s="17" t="s">
        <v>61</v>
      </c>
      <c r="I2010" s="1">
        <v>11.764705882353001</v>
      </c>
      <c r="J2010" s="1">
        <v>47.058823529412003</v>
      </c>
      <c r="K2010" s="1">
        <v>26.470588235293999</v>
      </c>
      <c r="L2010" s="1">
        <v>5.8823529411760003</v>
      </c>
      <c r="M2010" s="1">
        <v>8.8235294117649996</v>
      </c>
      <c r="N2010" s="3" t="s">
        <v>61</v>
      </c>
      <c r="O2010" s="1">
        <v>58.823529411765001</v>
      </c>
      <c r="P2010" s="1">
        <v>32.352941176470999</v>
      </c>
      <c r="Q2010" s="1">
        <v>2.7096774193550002</v>
      </c>
      <c r="R2010" s="8">
        <v>0.78288136125899999</v>
      </c>
    </row>
    <row r="2011" spans="3:18" x14ac:dyDescent="0.2">
      <c r="C2011" s="70"/>
      <c r="D2011" s="67"/>
      <c r="E2011" s="4" t="s">
        <v>43</v>
      </c>
      <c r="F2011" s="52" t="s">
        <v>625</v>
      </c>
      <c r="G2011" s="7">
        <v>10</v>
      </c>
      <c r="H2011" s="17" t="s">
        <v>61</v>
      </c>
      <c r="I2011" s="1">
        <v>30</v>
      </c>
      <c r="J2011" s="1">
        <v>20</v>
      </c>
      <c r="K2011" s="1">
        <v>10</v>
      </c>
      <c r="L2011" s="3" t="s">
        <v>61</v>
      </c>
      <c r="M2011" s="1">
        <v>40</v>
      </c>
      <c r="N2011" s="3" t="s">
        <v>61</v>
      </c>
      <c r="O2011" s="1">
        <v>50</v>
      </c>
      <c r="P2011" s="1">
        <v>10</v>
      </c>
      <c r="Q2011" s="1">
        <v>3.333333333333</v>
      </c>
      <c r="R2011" s="8">
        <v>0.81649658092800004</v>
      </c>
    </row>
    <row r="2012" spans="3:18" x14ac:dyDescent="0.2">
      <c r="C2012" s="70"/>
      <c r="D2012" s="67"/>
      <c r="E2012" s="4" t="s">
        <v>44</v>
      </c>
      <c r="F2012" s="52" t="s">
        <v>625</v>
      </c>
      <c r="G2012" s="7">
        <v>31</v>
      </c>
      <c r="H2012" s="9">
        <v>9.6774193548389995</v>
      </c>
      <c r="I2012" s="1">
        <v>12.903225806451999</v>
      </c>
      <c r="J2012" s="1">
        <v>29.032258064516</v>
      </c>
      <c r="K2012" s="1">
        <v>25.806451612903</v>
      </c>
      <c r="L2012" s="1">
        <v>3.2258064516129998</v>
      </c>
      <c r="M2012" s="1">
        <v>16.129032258064999</v>
      </c>
      <c r="N2012" s="1">
        <v>3.2258064516129998</v>
      </c>
      <c r="O2012" s="1">
        <v>41.935483870968</v>
      </c>
      <c r="P2012" s="1">
        <v>29.032258064516</v>
      </c>
      <c r="Q2012" s="1">
        <v>2.7272727272730002</v>
      </c>
      <c r="R2012" s="8">
        <v>0.82703245642599998</v>
      </c>
    </row>
    <row r="2013" spans="3:18" x14ac:dyDescent="0.2">
      <c r="C2013" s="70"/>
      <c r="D2013" s="67"/>
      <c r="E2013" s="4" t="s">
        <v>37</v>
      </c>
      <c r="F2013" s="52" t="s">
        <v>625</v>
      </c>
      <c r="G2013" s="7">
        <v>22</v>
      </c>
      <c r="H2013" s="9">
        <v>9.0909090909089993</v>
      </c>
      <c r="I2013" s="1">
        <v>9.0909090909089993</v>
      </c>
      <c r="J2013" s="1">
        <v>31.818181818182001</v>
      </c>
      <c r="K2013" s="1">
        <v>4.5454545454549997</v>
      </c>
      <c r="L2013" s="1">
        <v>9.0909090909089993</v>
      </c>
      <c r="M2013" s="1">
        <v>27.272727272727</v>
      </c>
      <c r="N2013" s="1">
        <v>9.0909090909089993</v>
      </c>
      <c r="O2013" s="1">
        <v>40.909090909090999</v>
      </c>
      <c r="P2013" s="1">
        <v>13.636363636364001</v>
      </c>
      <c r="Q2013" s="1">
        <v>2.75</v>
      </c>
      <c r="R2013" s="8">
        <v>0.96530729916299995</v>
      </c>
    </row>
    <row r="2014" spans="3:18" x14ac:dyDescent="0.2">
      <c r="C2014" s="70"/>
      <c r="D2014" s="66" t="s">
        <v>20</v>
      </c>
      <c r="E2014" s="5" t="s">
        <v>39</v>
      </c>
      <c r="F2014" s="51" t="s">
        <v>624</v>
      </c>
      <c r="G2014" s="6">
        <v>175</v>
      </c>
      <c r="H2014" s="13">
        <v>7.4285714285709998</v>
      </c>
      <c r="I2014" s="2">
        <v>21.142857142857</v>
      </c>
      <c r="J2014" s="2">
        <v>38.857142857143003</v>
      </c>
      <c r="K2014" s="2">
        <v>9.1428571428570002</v>
      </c>
      <c r="L2014" s="2">
        <v>8.5714285714289993</v>
      </c>
      <c r="M2014" s="2">
        <v>11.428571428571001</v>
      </c>
      <c r="N2014" s="2">
        <v>3.4285714285709998</v>
      </c>
      <c r="O2014" s="2">
        <v>60</v>
      </c>
      <c r="P2014" s="2">
        <v>17.714285714286</v>
      </c>
      <c r="Q2014" s="2">
        <v>2.9338235294119999</v>
      </c>
      <c r="R2014" s="11">
        <v>0.91248302577700002</v>
      </c>
    </row>
    <row r="2015" spans="3:18" x14ac:dyDescent="0.2">
      <c r="C2015" s="70"/>
      <c r="D2015" s="67"/>
      <c r="E2015" s="4" t="s">
        <v>40</v>
      </c>
      <c r="F2015" s="52" t="s">
        <v>624</v>
      </c>
      <c r="G2015" s="7">
        <v>538</v>
      </c>
      <c r="H2015" s="9">
        <v>7.9925650557620003</v>
      </c>
      <c r="I2015" s="1">
        <v>28.252788104088999</v>
      </c>
      <c r="J2015" s="1">
        <v>41.821561338290003</v>
      </c>
      <c r="K2015" s="1">
        <v>8.9219330855019994</v>
      </c>
      <c r="L2015" s="1">
        <v>2.9739776951670001</v>
      </c>
      <c r="M2015" s="1">
        <v>8.5501858736060008</v>
      </c>
      <c r="N2015" s="1">
        <v>1.4869888475840001</v>
      </c>
      <c r="O2015" s="1">
        <v>70.074349442379003</v>
      </c>
      <c r="P2015" s="1">
        <v>11.895910780669</v>
      </c>
      <c r="Q2015" s="1">
        <v>3.1632653061220002</v>
      </c>
      <c r="R2015" s="8">
        <v>0.75715510894299998</v>
      </c>
    </row>
    <row r="2016" spans="3:18" x14ac:dyDescent="0.2">
      <c r="C2016" s="70"/>
      <c r="D2016" s="67"/>
      <c r="E2016" s="4" t="s">
        <v>41</v>
      </c>
      <c r="F2016" s="52" t="s">
        <v>624</v>
      </c>
      <c r="G2016" s="7">
        <v>0</v>
      </c>
      <c r="H2016" s="17" t="s">
        <v>61</v>
      </c>
      <c r="I2016" s="3" t="s">
        <v>61</v>
      </c>
      <c r="J2016" s="3" t="s">
        <v>61</v>
      </c>
      <c r="K2016" s="3" t="s">
        <v>61</v>
      </c>
      <c r="L2016" s="3" t="s">
        <v>61</v>
      </c>
      <c r="M2016" s="3" t="s">
        <v>61</v>
      </c>
      <c r="N2016" s="3" t="s">
        <v>61</v>
      </c>
      <c r="O2016" s="3" t="s">
        <v>61</v>
      </c>
      <c r="P2016" s="3" t="s">
        <v>61</v>
      </c>
      <c r="Q2016" s="3" t="s">
        <v>61</v>
      </c>
      <c r="R2016" s="18" t="s">
        <v>61</v>
      </c>
    </row>
    <row r="2017" spans="3:18" x14ac:dyDescent="0.2">
      <c r="C2017" s="70"/>
      <c r="D2017" s="67"/>
      <c r="E2017" s="4" t="s">
        <v>42</v>
      </c>
      <c r="F2017" s="52" t="s">
        <v>625</v>
      </c>
      <c r="G2017" s="7">
        <v>20</v>
      </c>
      <c r="H2017" s="17" t="s">
        <v>61</v>
      </c>
      <c r="I2017" s="1">
        <v>20</v>
      </c>
      <c r="J2017" s="1">
        <v>45</v>
      </c>
      <c r="K2017" s="1">
        <v>35</v>
      </c>
      <c r="L2017" s="3" t="s">
        <v>61</v>
      </c>
      <c r="M2017" s="3" t="s">
        <v>61</v>
      </c>
      <c r="N2017" s="3" t="s">
        <v>61</v>
      </c>
      <c r="O2017" s="1">
        <v>65</v>
      </c>
      <c r="P2017" s="1">
        <v>35</v>
      </c>
      <c r="Q2017" s="1">
        <v>2.85</v>
      </c>
      <c r="R2017" s="8">
        <v>0.74515982037100004</v>
      </c>
    </row>
    <row r="2018" spans="3:18" x14ac:dyDescent="0.2">
      <c r="C2018" s="70"/>
      <c r="D2018" s="67"/>
      <c r="E2018" s="4" t="s">
        <v>43</v>
      </c>
      <c r="F2018" s="52" t="s">
        <v>625</v>
      </c>
      <c r="G2018" s="7">
        <v>5</v>
      </c>
      <c r="H2018" s="17" t="s">
        <v>61</v>
      </c>
      <c r="I2018" s="1">
        <v>60</v>
      </c>
      <c r="J2018" s="1">
        <v>40</v>
      </c>
      <c r="K2018" s="3" t="s">
        <v>61</v>
      </c>
      <c r="L2018" s="3" t="s">
        <v>61</v>
      </c>
      <c r="M2018" s="3" t="s">
        <v>61</v>
      </c>
      <c r="N2018" s="3" t="s">
        <v>61</v>
      </c>
      <c r="O2018" s="1">
        <v>100</v>
      </c>
      <c r="P2018" s="3" t="s">
        <v>61</v>
      </c>
      <c r="Q2018" s="1">
        <v>3.6</v>
      </c>
      <c r="R2018" s="8">
        <v>0.54772255750499999</v>
      </c>
    </row>
    <row r="2019" spans="3:18" x14ac:dyDescent="0.2">
      <c r="C2019" s="70"/>
      <c r="D2019" s="67"/>
      <c r="E2019" s="4" t="s">
        <v>44</v>
      </c>
      <c r="F2019" s="52" t="s">
        <v>625</v>
      </c>
      <c r="G2019" s="7">
        <v>14</v>
      </c>
      <c r="H2019" s="9">
        <v>7.1428571428570002</v>
      </c>
      <c r="I2019" s="1">
        <v>14.285714285714</v>
      </c>
      <c r="J2019" s="1">
        <v>28.571428571428999</v>
      </c>
      <c r="K2019" s="1">
        <v>42.857142857143003</v>
      </c>
      <c r="L2019" s="1">
        <v>7.1428571428570002</v>
      </c>
      <c r="M2019" s="3" t="s">
        <v>61</v>
      </c>
      <c r="N2019" s="3" t="s">
        <v>61</v>
      </c>
      <c r="O2019" s="1">
        <v>42.857142857143003</v>
      </c>
      <c r="P2019" s="1">
        <v>50</v>
      </c>
      <c r="Q2019" s="1">
        <v>2.5384615384620002</v>
      </c>
      <c r="R2019" s="8">
        <v>0.877058019307</v>
      </c>
    </row>
    <row r="2020" spans="3:18" x14ac:dyDescent="0.2">
      <c r="C2020" s="70"/>
      <c r="D2020" s="67"/>
      <c r="E2020" s="4" t="s">
        <v>37</v>
      </c>
      <c r="F2020" s="52" t="s">
        <v>625</v>
      </c>
      <c r="G2020" s="7">
        <v>11</v>
      </c>
      <c r="H2020" s="9">
        <v>9.0909090909089993</v>
      </c>
      <c r="I2020" s="1">
        <v>18.181818181817999</v>
      </c>
      <c r="J2020" s="1">
        <v>18.181818181817999</v>
      </c>
      <c r="K2020" s="1">
        <v>9.0909090909089993</v>
      </c>
      <c r="L2020" s="1">
        <v>9.0909090909089993</v>
      </c>
      <c r="M2020" s="1">
        <v>27.272727272727</v>
      </c>
      <c r="N2020" s="1">
        <v>9.0909090909089993</v>
      </c>
      <c r="O2020" s="1">
        <v>36.363636363635997</v>
      </c>
      <c r="P2020" s="1">
        <v>18.181818181817999</v>
      </c>
      <c r="Q2020" s="1">
        <v>2.833333333333</v>
      </c>
      <c r="R2020" s="8">
        <v>1.16904519445</v>
      </c>
    </row>
    <row r="2021" spans="3:18" x14ac:dyDescent="0.2">
      <c r="C2021" s="70"/>
      <c r="D2021" s="66" t="s">
        <v>21</v>
      </c>
      <c r="E2021" s="5" t="s">
        <v>39</v>
      </c>
      <c r="F2021" s="51" t="s">
        <v>624</v>
      </c>
      <c r="G2021" s="6">
        <v>283</v>
      </c>
      <c r="H2021" s="13">
        <v>5.3003533568899996</v>
      </c>
      <c r="I2021" s="2">
        <v>15.901060070671001</v>
      </c>
      <c r="J2021" s="2">
        <v>34.275618374558</v>
      </c>
      <c r="K2021" s="2">
        <v>13.780918727914999</v>
      </c>
      <c r="L2021" s="2">
        <v>7.7738515901060001</v>
      </c>
      <c r="M2021" s="2">
        <v>18.021201413427999</v>
      </c>
      <c r="N2021" s="2">
        <v>4.946996466431</v>
      </c>
      <c r="O2021" s="2">
        <v>50.176678445230003</v>
      </c>
      <c r="P2021" s="2">
        <v>21.554770318020999</v>
      </c>
      <c r="Q2021" s="2">
        <v>2.8128078817729998</v>
      </c>
      <c r="R2021" s="11">
        <v>0.90347705540300005</v>
      </c>
    </row>
    <row r="2022" spans="3:18" x14ac:dyDescent="0.2">
      <c r="C2022" s="70"/>
      <c r="D2022" s="67"/>
      <c r="E2022" s="4" t="s">
        <v>40</v>
      </c>
      <c r="F2022" s="52" t="s">
        <v>624</v>
      </c>
      <c r="G2022" s="7">
        <v>435</v>
      </c>
      <c r="H2022" s="9">
        <v>6.2068965517240002</v>
      </c>
      <c r="I2022" s="1">
        <v>19.770114942528998</v>
      </c>
      <c r="J2022" s="1">
        <v>43.448275862069003</v>
      </c>
      <c r="K2022" s="1">
        <v>12.183908045977001</v>
      </c>
      <c r="L2022" s="1">
        <v>2.9885057471260001</v>
      </c>
      <c r="M2022" s="1">
        <v>13.793103448276</v>
      </c>
      <c r="N2022" s="1">
        <v>1.609195402299</v>
      </c>
      <c r="O2022" s="1">
        <v>63.218390804598002</v>
      </c>
      <c r="P2022" s="1">
        <v>15.172413793103001</v>
      </c>
      <c r="Q2022" s="1">
        <v>3.0205278592379998</v>
      </c>
      <c r="R2022" s="8">
        <v>0.74922765130900004</v>
      </c>
    </row>
    <row r="2023" spans="3:18" x14ac:dyDescent="0.2">
      <c r="C2023" s="70"/>
      <c r="D2023" s="67"/>
      <c r="E2023" s="4" t="s">
        <v>41</v>
      </c>
      <c r="F2023" s="52" t="s">
        <v>624</v>
      </c>
      <c r="G2023" s="7">
        <v>0</v>
      </c>
      <c r="H2023" s="17" t="s">
        <v>61</v>
      </c>
      <c r="I2023" s="3" t="s">
        <v>61</v>
      </c>
      <c r="J2023" s="3" t="s">
        <v>61</v>
      </c>
      <c r="K2023" s="3" t="s">
        <v>61</v>
      </c>
      <c r="L2023" s="3" t="s">
        <v>61</v>
      </c>
      <c r="M2023" s="3" t="s">
        <v>61</v>
      </c>
      <c r="N2023" s="3" t="s">
        <v>61</v>
      </c>
      <c r="O2023" s="3" t="s">
        <v>61</v>
      </c>
      <c r="P2023" s="3" t="s">
        <v>61</v>
      </c>
      <c r="Q2023" s="3" t="s">
        <v>61</v>
      </c>
      <c r="R2023" s="18" t="s">
        <v>61</v>
      </c>
    </row>
    <row r="2024" spans="3:18" x14ac:dyDescent="0.2">
      <c r="C2024" s="70"/>
      <c r="D2024" s="67"/>
      <c r="E2024" s="4" t="s">
        <v>42</v>
      </c>
      <c r="F2024" s="52" t="s">
        <v>625</v>
      </c>
      <c r="G2024" s="7">
        <v>14</v>
      </c>
      <c r="H2024" s="17" t="s">
        <v>61</v>
      </c>
      <c r="I2024" s="3" t="s">
        <v>61</v>
      </c>
      <c r="J2024" s="1">
        <v>50</v>
      </c>
      <c r="K2024" s="1">
        <v>14.285714285714</v>
      </c>
      <c r="L2024" s="1">
        <v>14.285714285714</v>
      </c>
      <c r="M2024" s="1">
        <v>21.428571428571001</v>
      </c>
      <c r="N2024" s="3" t="s">
        <v>61</v>
      </c>
      <c r="O2024" s="1">
        <v>50</v>
      </c>
      <c r="P2024" s="1">
        <v>28.571428571428999</v>
      </c>
      <c r="Q2024" s="1">
        <v>2.4545454545449998</v>
      </c>
      <c r="R2024" s="8">
        <v>0.82019953226499998</v>
      </c>
    </row>
    <row r="2025" spans="3:18" x14ac:dyDescent="0.2">
      <c r="C2025" s="70"/>
      <c r="D2025" s="67"/>
      <c r="E2025" s="4" t="s">
        <v>43</v>
      </c>
      <c r="F2025" s="52" t="s">
        <v>625</v>
      </c>
      <c r="G2025" s="7">
        <v>5</v>
      </c>
      <c r="H2025" s="17" t="s">
        <v>61</v>
      </c>
      <c r="I2025" s="3" t="s">
        <v>61</v>
      </c>
      <c r="J2025" s="3" t="s">
        <v>61</v>
      </c>
      <c r="K2025" s="1">
        <v>20</v>
      </c>
      <c r="L2025" s="3" t="s">
        <v>61</v>
      </c>
      <c r="M2025" s="1">
        <v>80</v>
      </c>
      <c r="N2025" s="3" t="s">
        <v>61</v>
      </c>
      <c r="O2025" s="3" t="s">
        <v>61</v>
      </c>
      <c r="P2025" s="1">
        <v>20</v>
      </c>
      <c r="Q2025" s="1">
        <v>2</v>
      </c>
      <c r="R2025" s="8">
        <v>0</v>
      </c>
    </row>
    <row r="2026" spans="3:18" x14ac:dyDescent="0.2">
      <c r="C2026" s="70"/>
      <c r="D2026" s="67"/>
      <c r="E2026" s="4" t="s">
        <v>44</v>
      </c>
      <c r="F2026" s="52" t="s">
        <v>625</v>
      </c>
      <c r="G2026" s="7">
        <v>17</v>
      </c>
      <c r="H2026" s="9">
        <v>11.764705882353001</v>
      </c>
      <c r="I2026" s="1">
        <v>11.764705882353001</v>
      </c>
      <c r="J2026" s="1">
        <v>29.411764705882</v>
      </c>
      <c r="K2026" s="1">
        <v>11.764705882353001</v>
      </c>
      <c r="L2026" s="3" t="s">
        <v>61</v>
      </c>
      <c r="M2026" s="1">
        <v>29.411764705882</v>
      </c>
      <c r="N2026" s="1">
        <v>5.8823529411760003</v>
      </c>
      <c r="O2026" s="1">
        <v>41.176470588234999</v>
      </c>
      <c r="P2026" s="1">
        <v>11.764705882353001</v>
      </c>
      <c r="Q2026" s="1">
        <v>3</v>
      </c>
      <c r="R2026" s="8">
        <v>0.70710678118699999</v>
      </c>
    </row>
    <row r="2027" spans="3:18" x14ac:dyDescent="0.2">
      <c r="C2027" s="70"/>
      <c r="D2027" s="67"/>
      <c r="E2027" s="4" t="s">
        <v>37</v>
      </c>
      <c r="F2027" s="52" t="s">
        <v>625</v>
      </c>
      <c r="G2027" s="7">
        <v>11</v>
      </c>
      <c r="H2027" s="9">
        <v>9.0909090909089993</v>
      </c>
      <c r="I2027" s="3" t="s">
        <v>61</v>
      </c>
      <c r="J2027" s="1">
        <v>45.454545454544999</v>
      </c>
      <c r="K2027" s="3" t="s">
        <v>61</v>
      </c>
      <c r="L2027" s="1">
        <v>9.0909090909089993</v>
      </c>
      <c r="M2027" s="1">
        <v>27.272727272727</v>
      </c>
      <c r="N2027" s="1">
        <v>9.0909090909089993</v>
      </c>
      <c r="O2027" s="1">
        <v>45.454545454544999</v>
      </c>
      <c r="P2027" s="1">
        <v>9.0909090909089993</v>
      </c>
      <c r="Q2027" s="1">
        <v>2.666666666667</v>
      </c>
      <c r="R2027" s="8">
        <v>0.81649658092800004</v>
      </c>
    </row>
    <row r="2028" spans="3:18" x14ac:dyDescent="0.2">
      <c r="C2028" s="66" t="s">
        <v>45</v>
      </c>
      <c r="D2028" s="64" t="s">
        <v>19</v>
      </c>
      <c r="E2028" s="5" t="s">
        <v>46</v>
      </c>
      <c r="F2028" s="51" t="s">
        <v>624</v>
      </c>
      <c r="G2028" s="6">
        <v>770</v>
      </c>
      <c r="H2028" s="13">
        <v>6.7532467532469997</v>
      </c>
      <c r="I2028" s="2">
        <v>23.636363636363999</v>
      </c>
      <c r="J2028" s="2">
        <v>44.935064935065</v>
      </c>
      <c r="K2028" s="2">
        <v>10.649350649351</v>
      </c>
      <c r="L2028" s="2">
        <v>2.9870129870130002</v>
      </c>
      <c r="M2028" s="2">
        <v>9.8701298701300004</v>
      </c>
      <c r="N2028" s="2">
        <v>1.168831168831</v>
      </c>
      <c r="O2028" s="2">
        <v>68.571428571428996</v>
      </c>
      <c r="P2028" s="2">
        <v>13.636363636364001</v>
      </c>
      <c r="Q2028" s="2">
        <v>3.0853080568719999</v>
      </c>
      <c r="R2028" s="11">
        <v>0.74565552348099995</v>
      </c>
    </row>
    <row r="2029" spans="3:18" ht="26" x14ac:dyDescent="0.2">
      <c r="C2029" s="70"/>
      <c r="D2029" s="65"/>
      <c r="E2029" s="4" t="s">
        <v>47</v>
      </c>
      <c r="F2029" s="52" t="s">
        <v>624</v>
      </c>
      <c r="G2029" s="7">
        <v>335</v>
      </c>
      <c r="H2029" s="9">
        <v>6.5671641791040001</v>
      </c>
      <c r="I2029" s="1">
        <v>27.164179104477999</v>
      </c>
      <c r="J2029" s="1">
        <v>41.492537313432997</v>
      </c>
      <c r="K2029" s="1">
        <v>8.0597014925370001</v>
      </c>
      <c r="L2029" s="1">
        <v>2.6865671641789999</v>
      </c>
      <c r="M2029" s="1">
        <v>10.746268656716</v>
      </c>
      <c r="N2029" s="1">
        <v>3.283582089552</v>
      </c>
      <c r="O2029" s="1">
        <v>68.656716417910005</v>
      </c>
      <c r="P2029" s="1">
        <v>10.746268656716</v>
      </c>
      <c r="Q2029" s="1">
        <v>3.1729323308269999</v>
      </c>
      <c r="R2029" s="8">
        <v>0.74237028034499997</v>
      </c>
    </row>
    <row r="2030" spans="3:18" x14ac:dyDescent="0.2">
      <c r="C2030" s="70"/>
      <c r="D2030" s="65"/>
      <c r="E2030" s="4" t="s">
        <v>48</v>
      </c>
      <c r="F2030" s="52" t="s">
        <v>625</v>
      </c>
      <c r="G2030" s="7">
        <v>34</v>
      </c>
      <c r="H2030" s="9">
        <v>2.9411764705880001</v>
      </c>
      <c r="I2030" s="1">
        <v>17.647058823529001</v>
      </c>
      <c r="J2030" s="1">
        <v>38.235294117647001</v>
      </c>
      <c r="K2030" s="1">
        <v>14.705882352941</v>
      </c>
      <c r="L2030" s="1">
        <v>11.764705882353001</v>
      </c>
      <c r="M2030" s="1">
        <v>11.764705882353001</v>
      </c>
      <c r="N2030" s="1">
        <v>2.9411764705880001</v>
      </c>
      <c r="O2030" s="1">
        <v>55.882352941176002</v>
      </c>
      <c r="P2030" s="1">
        <v>26.470588235293999</v>
      </c>
      <c r="Q2030" s="1">
        <v>2.75</v>
      </c>
      <c r="R2030" s="8">
        <v>0.96704973252899995</v>
      </c>
    </row>
    <row r="2031" spans="3:18" ht="39" x14ac:dyDescent="0.2">
      <c r="C2031" s="70"/>
      <c r="D2031" s="65"/>
      <c r="E2031" s="4" t="s">
        <v>49</v>
      </c>
      <c r="F2031" s="52" t="s">
        <v>624</v>
      </c>
      <c r="G2031" s="7">
        <v>318</v>
      </c>
      <c r="H2031" s="9">
        <v>6.6037735849060004</v>
      </c>
      <c r="I2031" s="1">
        <v>13.207547169811001</v>
      </c>
      <c r="J2031" s="1">
        <v>29.559748427673</v>
      </c>
      <c r="K2031" s="1">
        <v>17.295597484277</v>
      </c>
      <c r="L2031" s="1">
        <v>10.062893081761001</v>
      </c>
      <c r="M2031" s="1">
        <v>19.496855345912</v>
      </c>
      <c r="N2031" s="1">
        <v>3.7735849056599999</v>
      </c>
      <c r="O2031" s="1">
        <v>42.767295597484001</v>
      </c>
      <c r="P2031" s="1">
        <v>27.358490566038</v>
      </c>
      <c r="Q2031" s="1">
        <v>2.6547085201790002</v>
      </c>
      <c r="R2031" s="8">
        <v>0.94538365359999998</v>
      </c>
    </row>
    <row r="2032" spans="3:18" x14ac:dyDescent="0.2">
      <c r="C2032" s="70"/>
      <c r="D2032" s="65"/>
      <c r="E2032" s="4" t="s">
        <v>50</v>
      </c>
      <c r="F2032" s="52" t="s">
        <v>625</v>
      </c>
      <c r="G2032" s="7">
        <v>18</v>
      </c>
      <c r="H2032" s="9">
        <v>22.222222222222001</v>
      </c>
      <c r="I2032" s="1">
        <v>11.111111111111001</v>
      </c>
      <c r="J2032" s="1">
        <v>33.333333333333002</v>
      </c>
      <c r="K2032" s="1">
        <v>5.5555555555560003</v>
      </c>
      <c r="L2032" s="3" t="s">
        <v>61</v>
      </c>
      <c r="M2032" s="1">
        <v>22.222222222222001</v>
      </c>
      <c r="N2032" s="1">
        <v>5.5555555555560003</v>
      </c>
      <c r="O2032" s="1">
        <v>44.444444444444002</v>
      </c>
      <c r="P2032" s="1">
        <v>5.5555555555560003</v>
      </c>
      <c r="Q2032" s="1">
        <v>3.1111111111110001</v>
      </c>
      <c r="R2032" s="8">
        <v>0.60092521257700005</v>
      </c>
    </row>
    <row r="2033" spans="2:22" x14ac:dyDescent="0.2">
      <c r="C2033" s="70"/>
      <c r="D2033" s="65"/>
      <c r="E2033" s="4" t="s">
        <v>44</v>
      </c>
      <c r="F2033" s="52" t="s">
        <v>625</v>
      </c>
      <c r="G2033" s="7">
        <v>25</v>
      </c>
      <c r="H2033" s="9">
        <v>4</v>
      </c>
      <c r="I2033" s="1">
        <v>12</v>
      </c>
      <c r="J2033" s="1">
        <v>24</v>
      </c>
      <c r="K2033" s="1">
        <v>8</v>
      </c>
      <c r="L2033" s="1">
        <v>8</v>
      </c>
      <c r="M2033" s="1">
        <v>40</v>
      </c>
      <c r="N2033" s="1">
        <v>4</v>
      </c>
      <c r="O2033" s="1">
        <v>36</v>
      </c>
      <c r="P2033" s="1">
        <v>16</v>
      </c>
      <c r="Q2033" s="1">
        <v>2.7692307692310001</v>
      </c>
      <c r="R2033" s="8">
        <v>1.0127393670839999</v>
      </c>
    </row>
    <row r="2034" spans="2:22" x14ac:dyDescent="0.2">
      <c r="C2034" s="70"/>
      <c r="D2034" s="65"/>
      <c r="E2034" s="4" t="s">
        <v>37</v>
      </c>
      <c r="F2034" s="52" t="s">
        <v>625</v>
      </c>
      <c r="G2034" s="7">
        <v>28</v>
      </c>
      <c r="H2034" s="9">
        <v>7.1428571428570002</v>
      </c>
      <c r="I2034" s="1">
        <v>25</v>
      </c>
      <c r="J2034" s="1">
        <v>32.142857142856997</v>
      </c>
      <c r="K2034" s="1">
        <v>10.714285714286</v>
      </c>
      <c r="L2034" s="1">
        <v>3.5714285714290002</v>
      </c>
      <c r="M2034" s="1">
        <v>10.714285714286</v>
      </c>
      <c r="N2034" s="1">
        <v>10.714285714286</v>
      </c>
      <c r="O2034" s="1">
        <v>57.142857142856997</v>
      </c>
      <c r="P2034" s="1">
        <v>14.285714285714</v>
      </c>
      <c r="Q2034" s="1">
        <v>3.1</v>
      </c>
      <c r="R2034" s="8">
        <v>0.85224162622699995</v>
      </c>
    </row>
    <row r="2035" spans="2:22" x14ac:dyDescent="0.2">
      <c r="C2035" s="70"/>
      <c r="D2035" s="65"/>
      <c r="E2035" s="4" t="s">
        <v>51</v>
      </c>
      <c r="F2035" s="52" t="s">
        <v>624</v>
      </c>
      <c r="G2035" s="7">
        <v>1105</v>
      </c>
      <c r="H2035" s="9">
        <v>6.6968325791860002</v>
      </c>
      <c r="I2035" s="1">
        <v>24.705882352941</v>
      </c>
      <c r="J2035" s="1">
        <v>43.891402714931999</v>
      </c>
      <c r="K2035" s="1">
        <v>9.8642533936650008</v>
      </c>
      <c r="L2035" s="1">
        <v>2.89592760181</v>
      </c>
      <c r="M2035" s="1">
        <v>10.135746606334999</v>
      </c>
      <c r="N2035" s="1">
        <v>1.8099547511309999</v>
      </c>
      <c r="O2035" s="1">
        <v>68.597285067873003</v>
      </c>
      <c r="P2035" s="1">
        <v>12.760180995475</v>
      </c>
      <c r="Q2035" s="1">
        <v>3.1112347052280001</v>
      </c>
      <c r="R2035" s="8">
        <v>0.745346759764</v>
      </c>
    </row>
    <row r="2036" spans="2:22" x14ac:dyDescent="0.2">
      <c r="C2036" s="70"/>
      <c r="D2036" s="65"/>
      <c r="E2036" s="4" t="s">
        <v>52</v>
      </c>
      <c r="F2036" s="52" t="s">
        <v>624</v>
      </c>
      <c r="G2036" s="7">
        <v>352</v>
      </c>
      <c r="H2036" s="9">
        <v>6.25</v>
      </c>
      <c r="I2036" s="1">
        <v>13.636363636364001</v>
      </c>
      <c r="J2036" s="1">
        <v>30.397727272727</v>
      </c>
      <c r="K2036" s="1">
        <v>17.045454545455001</v>
      </c>
      <c r="L2036" s="1">
        <v>10.227272727273</v>
      </c>
      <c r="M2036" s="1">
        <v>18.75</v>
      </c>
      <c r="N2036" s="1">
        <v>3.693181818182</v>
      </c>
      <c r="O2036" s="1">
        <v>44.034090909090999</v>
      </c>
      <c r="P2036" s="1">
        <v>27.272727272727</v>
      </c>
      <c r="Q2036" s="1">
        <v>2.6653386454180001</v>
      </c>
      <c r="R2036" s="8">
        <v>0.94633703555399995</v>
      </c>
    </row>
    <row r="2037" spans="2:22" x14ac:dyDescent="0.2">
      <c r="C2037" s="66" t="s">
        <v>53</v>
      </c>
      <c r="D2037" s="64" t="s">
        <v>19</v>
      </c>
      <c r="E2037" s="5" t="s">
        <v>54</v>
      </c>
      <c r="F2037" s="51" t="s">
        <v>624</v>
      </c>
      <c r="G2037" s="6">
        <v>513</v>
      </c>
      <c r="H2037" s="13">
        <v>7.7972709551659998</v>
      </c>
      <c r="I2037" s="2">
        <v>24.756335282651001</v>
      </c>
      <c r="J2037" s="2">
        <v>36.4522417154</v>
      </c>
      <c r="K2037" s="2">
        <v>10.916179337232</v>
      </c>
      <c r="L2037" s="2">
        <v>4.4834307992199998</v>
      </c>
      <c r="M2037" s="2">
        <v>13.255360623782</v>
      </c>
      <c r="N2037" s="2">
        <v>2.3391812865500001</v>
      </c>
      <c r="O2037" s="2">
        <v>61.208576998051001</v>
      </c>
      <c r="P2037" s="2">
        <v>15.399610136452001</v>
      </c>
      <c r="Q2037" s="2">
        <v>3.0636132315519999</v>
      </c>
      <c r="R2037" s="11">
        <v>0.83514887651699998</v>
      </c>
    </row>
    <row r="2038" spans="2:22" x14ac:dyDescent="0.2">
      <c r="C2038" s="70"/>
      <c r="D2038" s="65"/>
      <c r="E2038" s="4" t="s">
        <v>55</v>
      </c>
      <c r="F2038" s="52" t="s">
        <v>624</v>
      </c>
      <c r="G2038" s="7">
        <v>639</v>
      </c>
      <c r="H2038" s="9">
        <v>5.7902973395929997</v>
      </c>
      <c r="I2038" s="1">
        <v>20.970266040689001</v>
      </c>
      <c r="J2038" s="1">
        <v>41.001564945227003</v>
      </c>
      <c r="K2038" s="1">
        <v>12.050078247261</v>
      </c>
      <c r="L2038" s="1">
        <v>4.0688575899839998</v>
      </c>
      <c r="M2038" s="1">
        <v>13.302034428795</v>
      </c>
      <c r="N2038" s="1">
        <v>2.8169014084509998</v>
      </c>
      <c r="O2038" s="1">
        <v>61.971830985914998</v>
      </c>
      <c r="P2038" s="1">
        <v>16.118935837245999</v>
      </c>
      <c r="Q2038" s="1">
        <v>3.0100200400800001</v>
      </c>
      <c r="R2038" s="8">
        <v>0.79525437293400003</v>
      </c>
    </row>
    <row r="2039" spans="2:22" x14ac:dyDescent="0.2">
      <c r="C2039" s="70"/>
      <c r="D2039" s="65"/>
      <c r="E2039" s="4" t="s">
        <v>56</v>
      </c>
      <c r="F2039" s="52" t="s">
        <v>624</v>
      </c>
      <c r="G2039" s="7">
        <v>376</v>
      </c>
      <c r="H2039" s="9">
        <v>6.9148936170209998</v>
      </c>
      <c r="I2039" s="1">
        <v>19.148936170212998</v>
      </c>
      <c r="J2039" s="1">
        <v>43.617021276595999</v>
      </c>
      <c r="K2039" s="1">
        <v>11.170212765957</v>
      </c>
      <c r="L2039" s="1">
        <v>5.8510638297869999</v>
      </c>
      <c r="M2039" s="1">
        <v>11.170212765957</v>
      </c>
      <c r="N2039" s="1">
        <v>2.1276595744679998</v>
      </c>
      <c r="O2039" s="1">
        <v>62.765957446808997</v>
      </c>
      <c r="P2039" s="1">
        <v>17.021276595745</v>
      </c>
      <c r="Q2039" s="1">
        <v>2.9533333333330001</v>
      </c>
      <c r="R2039" s="8">
        <v>0.820609665411</v>
      </c>
    </row>
    <row r="2040" spans="2:22" x14ac:dyDescent="0.2">
      <c r="C2040" s="66" t="s">
        <v>57</v>
      </c>
      <c r="D2040" s="64" t="s">
        <v>19</v>
      </c>
      <c r="E2040" s="5" t="s">
        <v>58</v>
      </c>
      <c r="F2040" s="51" t="s">
        <v>624</v>
      </c>
      <c r="G2040" s="6">
        <v>537</v>
      </c>
      <c r="H2040" s="13">
        <v>8.1936685288640003</v>
      </c>
      <c r="I2040" s="2">
        <v>20.484171322160002</v>
      </c>
      <c r="J2040" s="2">
        <v>37.616387337058001</v>
      </c>
      <c r="K2040" s="2">
        <v>11.918063314711</v>
      </c>
      <c r="L2040" s="2">
        <v>5.4003724394789998</v>
      </c>
      <c r="M2040" s="2">
        <v>14.152700186220001</v>
      </c>
      <c r="N2040" s="2">
        <v>2.2346368715080001</v>
      </c>
      <c r="O2040" s="2">
        <v>58.100558659218002</v>
      </c>
      <c r="P2040" s="2">
        <v>17.318435754189998</v>
      </c>
      <c r="Q2040" s="2">
        <v>2.97037037037</v>
      </c>
      <c r="R2040" s="11">
        <v>0.84672409565899998</v>
      </c>
    </row>
    <row r="2041" spans="2:22" x14ac:dyDescent="0.2">
      <c r="C2041" s="67"/>
      <c r="D2041" s="65"/>
      <c r="E2041" s="4" t="s">
        <v>59</v>
      </c>
      <c r="F2041" s="52" t="s">
        <v>624</v>
      </c>
      <c r="G2041" s="7">
        <v>682</v>
      </c>
      <c r="H2041" s="9">
        <v>5.8651026392960004</v>
      </c>
      <c r="I2041" s="1">
        <v>23.900293255131999</v>
      </c>
      <c r="J2041" s="1">
        <v>40.029325513196</v>
      </c>
      <c r="K2041" s="1">
        <v>11.876832844575</v>
      </c>
      <c r="L2041" s="1">
        <v>4.3988269794720001</v>
      </c>
      <c r="M2041" s="1">
        <v>11.583577712609999</v>
      </c>
      <c r="N2041" s="1">
        <v>2.346041055718</v>
      </c>
      <c r="O2041" s="1">
        <v>63.929618768327998</v>
      </c>
      <c r="P2041" s="1">
        <v>16.275659824047001</v>
      </c>
      <c r="Q2041" s="1">
        <v>3.0402193784280001</v>
      </c>
      <c r="R2041" s="8">
        <v>0.81550359020100005</v>
      </c>
    </row>
    <row r="2042" spans="2:22" x14ac:dyDescent="0.2">
      <c r="C2042" s="71"/>
      <c r="D2042" s="68"/>
      <c r="E2042" s="19" t="s">
        <v>60</v>
      </c>
      <c r="F2042" s="53" t="s">
        <v>624</v>
      </c>
      <c r="G2042" s="21">
        <v>309</v>
      </c>
      <c r="H2042" s="36">
        <v>6.1488673139159999</v>
      </c>
      <c r="I2042" s="16">
        <v>19.417475728155001</v>
      </c>
      <c r="J2042" s="16">
        <v>44.660194174757002</v>
      </c>
      <c r="K2042" s="16">
        <v>9.7087378640779995</v>
      </c>
      <c r="L2042" s="16">
        <v>3.8834951456310001</v>
      </c>
      <c r="M2042" s="16">
        <v>12.94498381877</v>
      </c>
      <c r="N2042" s="16">
        <v>3.236245954693</v>
      </c>
      <c r="O2042" s="16">
        <v>64.077669902913001</v>
      </c>
      <c r="P2042" s="16">
        <v>13.592233009709</v>
      </c>
      <c r="Q2042" s="16">
        <v>3.0249999999999999</v>
      </c>
      <c r="R2042" s="34">
        <v>0.75945917775600003</v>
      </c>
    </row>
    <row r="2043" spans="2:22" x14ac:dyDescent="0.2">
      <c r="C2043" s="44" t="s">
        <v>626</v>
      </c>
    </row>
    <row r="2044" spans="2:22" x14ac:dyDescent="0.2">
      <c r="B2044" s="22" t="str">
        <f xml:space="preserve"> HYPERLINK("#'目次'!B31", "[25]")</f>
        <v>[25]</v>
      </c>
      <c r="C2044" s="58" t="s">
        <v>291</v>
      </c>
      <c r="D2044" s="59"/>
      <c r="E2044" s="59"/>
      <c r="F2044" s="59"/>
      <c r="G2044" s="59"/>
      <c r="H2044" s="59"/>
      <c r="I2044" s="59"/>
      <c r="J2044" s="59"/>
      <c r="K2044" s="59"/>
      <c r="L2044" s="59"/>
      <c r="M2044" s="59"/>
      <c r="N2044" s="59"/>
      <c r="O2044" s="59"/>
      <c r="P2044" s="59"/>
      <c r="Q2044" s="59"/>
      <c r="R2044" s="59"/>
      <c r="S2044" s="59"/>
      <c r="T2044" s="59"/>
      <c r="U2044" s="59"/>
      <c r="V2044" s="59"/>
    </row>
    <row r="2047" spans="2:22" x14ac:dyDescent="0.2">
      <c r="C2047" s="58" t="s">
        <v>13</v>
      </c>
      <c r="D2047" s="59"/>
      <c r="E2047" s="59"/>
      <c r="F2047" s="59"/>
      <c r="G2047" s="59"/>
      <c r="H2047" s="59"/>
      <c r="I2047" s="59"/>
      <c r="J2047" s="59"/>
      <c r="K2047" s="59"/>
      <c r="L2047" s="59"/>
      <c r="M2047" s="59"/>
      <c r="N2047" s="59"/>
      <c r="O2047" s="59"/>
      <c r="P2047" s="59"/>
      <c r="Q2047" s="59"/>
      <c r="R2047" s="59"/>
      <c r="S2047" s="59"/>
      <c r="T2047" s="59"/>
      <c r="U2047" s="59"/>
      <c r="V2047" s="59"/>
    </row>
    <row r="2048" spans="2:22" ht="65" x14ac:dyDescent="0.2">
      <c r="C2048" s="60"/>
      <c r="D2048" s="61"/>
      <c r="E2048" s="61"/>
      <c r="F2048" s="61"/>
      <c r="G2048" s="20" t="s">
        <v>14</v>
      </c>
      <c r="H2048" s="25" t="s">
        <v>292</v>
      </c>
      <c r="I2048" s="10" t="s">
        <v>293</v>
      </c>
      <c r="J2048" s="10" t="s">
        <v>294</v>
      </c>
      <c r="K2048" s="10" t="s">
        <v>295</v>
      </c>
      <c r="L2048" s="10" t="s">
        <v>296</v>
      </c>
      <c r="M2048" s="10" t="s">
        <v>297</v>
      </c>
      <c r="N2048" s="10" t="s">
        <v>37</v>
      </c>
      <c r="O2048" s="26" t="s">
        <v>298</v>
      </c>
    </row>
    <row r="2049" spans="3:15" x14ac:dyDescent="0.2">
      <c r="C2049" s="62"/>
      <c r="D2049" s="63"/>
      <c r="E2049" s="63"/>
      <c r="F2049" s="63"/>
      <c r="G2049" s="23"/>
      <c r="H2049" s="31"/>
      <c r="I2049" s="12"/>
      <c r="J2049" s="12"/>
      <c r="K2049" s="12"/>
      <c r="L2049" s="12"/>
      <c r="M2049" s="12"/>
      <c r="N2049" s="12"/>
      <c r="O2049" s="28"/>
    </row>
    <row r="2050" spans="3:15" x14ac:dyDescent="0.2">
      <c r="C2050" s="24"/>
      <c r="D2050" s="30"/>
      <c r="E2050" s="29" t="s">
        <v>14</v>
      </c>
      <c r="F2050" s="50" t="s">
        <v>624</v>
      </c>
      <c r="G2050" s="27">
        <v>1528</v>
      </c>
      <c r="H2050" s="15">
        <v>2.159685863874</v>
      </c>
      <c r="I2050" s="15">
        <v>4.777486910995</v>
      </c>
      <c r="J2050" s="15">
        <v>1.178010471204</v>
      </c>
      <c r="K2050" s="15">
        <v>12.565445026178001</v>
      </c>
      <c r="L2050" s="15">
        <v>7.1335078534029996</v>
      </c>
      <c r="M2050" s="15">
        <v>66.623036649214995</v>
      </c>
      <c r="N2050" s="15">
        <v>5.5628272251309996</v>
      </c>
      <c r="O2050" s="33">
        <v>27.814136125653999</v>
      </c>
    </row>
    <row r="2051" spans="3:15" x14ac:dyDescent="0.2">
      <c r="C2051" s="69" t="s">
        <v>18</v>
      </c>
      <c r="D2051" s="64" t="s">
        <v>19</v>
      </c>
      <c r="E2051" s="5" t="s">
        <v>20</v>
      </c>
      <c r="F2051" s="51" t="s">
        <v>624</v>
      </c>
      <c r="G2051" s="6">
        <v>763</v>
      </c>
      <c r="H2051" s="13">
        <v>3.4076015727389999</v>
      </c>
      <c r="I2051" s="2">
        <v>7.4705111402359998</v>
      </c>
      <c r="J2051" s="2">
        <v>1.4416775884669999</v>
      </c>
      <c r="K2051" s="2">
        <v>12.975098296199</v>
      </c>
      <c r="L2051" s="2">
        <v>5.373525557012</v>
      </c>
      <c r="M2051" s="2">
        <v>64.089121887287007</v>
      </c>
      <c r="N2051" s="2">
        <v>5.2424639580600001</v>
      </c>
      <c r="O2051" s="11">
        <v>30.668414154653</v>
      </c>
    </row>
    <row r="2052" spans="3:15" x14ac:dyDescent="0.2">
      <c r="C2052" s="70"/>
      <c r="D2052" s="65"/>
      <c r="E2052" s="4" t="s">
        <v>21</v>
      </c>
      <c r="F2052" s="52" t="s">
        <v>624</v>
      </c>
      <c r="G2052" s="7">
        <v>765</v>
      </c>
      <c r="H2052" s="9">
        <v>0.91503267973900004</v>
      </c>
      <c r="I2052" s="1">
        <v>2.0915032679740002</v>
      </c>
      <c r="J2052" s="1">
        <v>0.91503267973900004</v>
      </c>
      <c r="K2052" s="1">
        <v>12.156862745098</v>
      </c>
      <c r="L2052" s="1">
        <v>8.8888888888889994</v>
      </c>
      <c r="M2052" s="1">
        <v>69.150326797386001</v>
      </c>
      <c r="N2052" s="1">
        <v>5.8823529411760003</v>
      </c>
      <c r="O2052" s="8">
        <v>24.967320261438001</v>
      </c>
    </row>
    <row r="2053" spans="3:15" x14ac:dyDescent="0.2">
      <c r="C2053" s="66" t="s">
        <v>22</v>
      </c>
      <c r="D2053" s="66" t="s">
        <v>23</v>
      </c>
      <c r="E2053" s="5" t="s">
        <v>24</v>
      </c>
      <c r="F2053" s="51" t="s">
        <v>624</v>
      </c>
      <c r="G2053" s="6">
        <v>302</v>
      </c>
      <c r="H2053" s="13">
        <v>2.6490066225170001</v>
      </c>
      <c r="I2053" s="2">
        <v>7.2847682119210004</v>
      </c>
      <c r="J2053" s="2">
        <v>3.6423841059600002</v>
      </c>
      <c r="K2053" s="2">
        <v>49.006622516556</v>
      </c>
      <c r="L2053" s="2">
        <v>14.900662251656</v>
      </c>
      <c r="M2053" s="2">
        <v>20.198675496688999</v>
      </c>
      <c r="N2053" s="2">
        <v>2.3178807947019999</v>
      </c>
      <c r="O2053" s="11">
        <v>77.483443708609002</v>
      </c>
    </row>
    <row r="2054" spans="3:15" x14ac:dyDescent="0.2">
      <c r="C2054" s="70"/>
      <c r="D2054" s="67"/>
      <c r="E2054" s="4" t="s">
        <v>25</v>
      </c>
      <c r="F2054" s="52" t="s">
        <v>624</v>
      </c>
      <c r="G2054" s="7">
        <v>329</v>
      </c>
      <c r="H2054" s="9">
        <v>2.1276595744679998</v>
      </c>
      <c r="I2054" s="1">
        <v>6.0790273556230003</v>
      </c>
      <c r="J2054" s="1">
        <v>0.30395136778100001</v>
      </c>
      <c r="K2054" s="1">
        <v>5.7750759878420004</v>
      </c>
      <c r="L2054" s="1">
        <v>10.334346504559001</v>
      </c>
      <c r="M2054" s="1">
        <v>69.908814589665994</v>
      </c>
      <c r="N2054" s="1">
        <v>5.4711246200610004</v>
      </c>
      <c r="O2054" s="8">
        <v>24.620060790274</v>
      </c>
    </row>
    <row r="2055" spans="3:15" x14ac:dyDescent="0.2">
      <c r="C2055" s="70"/>
      <c r="D2055" s="67"/>
      <c r="E2055" s="4" t="s">
        <v>26</v>
      </c>
      <c r="F2055" s="52" t="s">
        <v>624</v>
      </c>
      <c r="G2055" s="7">
        <v>355</v>
      </c>
      <c r="H2055" s="9">
        <v>1.69014084507</v>
      </c>
      <c r="I2055" s="1">
        <v>5.0704225352109997</v>
      </c>
      <c r="J2055" s="1">
        <v>0.84507042253499998</v>
      </c>
      <c r="K2055" s="1">
        <v>3.0985915492960001</v>
      </c>
      <c r="L2055" s="1">
        <v>5.3521126760559996</v>
      </c>
      <c r="M2055" s="1">
        <v>80.281690140845001</v>
      </c>
      <c r="N2055" s="1">
        <v>3.6619718309859999</v>
      </c>
      <c r="O2055" s="8">
        <v>16.056338028169002</v>
      </c>
    </row>
    <row r="2056" spans="3:15" x14ac:dyDescent="0.2">
      <c r="C2056" s="70"/>
      <c r="D2056" s="67"/>
      <c r="E2056" s="4" t="s">
        <v>27</v>
      </c>
      <c r="F2056" s="52" t="s">
        <v>624</v>
      </c>
      <c r="G2056" s="7">
        <v>254</v>
      </c>
      <c r="H2056" s="9">
        <v>2.3622047244090001</v>
      </c>
      <c r="I2056" s="1">
        <v>3.543307086614</v>
      </c>
      <c r="J2056" s="1">
        <v>0.78740157480299999</v>
      </c>
      <c r="K2056" s="1">
        <v>3.1496062992130001</v>
      </c>
      <c r="L2056" s="1">
        <v>3.1496062992130001</v>
      </c>
      <c r="M2056" s="1">
        <v>80.708661417323</v>
      </c>
      <c r="N2056" s="1">
        <v>6.299212598425</v>
      </c>
      <c r="O2056" s="8">
        <v>12.992125984252</v>
      </c>
    </row>
    <row r="2057" spans="3:15" x14ac:dyDescent="0.2">
      <c r="C2057" s="70"/>
      <c r="D2057" s="67"/>
      <c r="E2057" s="4" t="s">
        <v>28</v>
      </c>
      <c r="F2057" s="52" t="s">
        <v>624</v>
      </c>
      <c r="G2057" s="7">
        <v>288</v>
      </c>
      <c r="H2057" s="9">
        <v>2.083333333333</v>
      </c>
      <c r="I2057" s="1">
        <v>1.3888888888890001</v>
      </c>
      <c r="J2057" s="1">
        <v>0.347222222222</v>
      </c>
      <c r="K2057" s="1">
        <v>2.083333333333</v>
      </c>
      <c r="L2057" s="1">
        <v>1.041666666667</v>
      </c>
      <c r="M2057" s="1">
        <v>82.291666666666998</v>
      </c>
      <c r="N2057" s="1">
        <v>10.763888888888999</v>
      </c>
      <c r="O2057" s="8">
        <v>6.9444444444439997</v>
      </c>
    </row>
    <row r="2058" spans="3:15" x14ac:dyDescent="0.2">
      <c r="C2058" s="70"/>
      <c r="D2058" s="67"/>
      <c r="E2058" s="4" t="s">
        <v>29</v>
      </c>
      <c r="F2058" s="52" t="s">
        <v>624</v>
      </c>
      <c r="G2058" s="7">
        <v>1226</v>
      </c>
      <c r="H2058" s="9">
        <v>2.039151712887</v>
      </c>
      <c r="I2058" s="1">
        <v>4.1598694942899996</v>
      </c>
      <c r="J2058" s="1">
        <v>0.57096247960799995</v>
      </c>
      <c r="K2058" s="1">
        <v>3.5889070146819999</v>
      </c>
      <c r="L2058" s="1">
        <v>5.2202283849919997</v>
      </c>
      <c r="M2058" s="1">
        <v>78.058727569330998</v>
      </c>
      <c r="N2058" s="1">
        <v>6.3621533442090001</v>
      </c>
      <c r="O2058" s="8">
        <v>15.57911908646</v>
      </c>
    </row>
    <row r="2059" spans="3:15" x14ac:dyDescent="0.2">
      <c r="C2059" s="70"/>
      <c r="D2059" s="67"/>
      <c r="E2059" s="4" t="s">
        <v>30</v>
      </c>
      <c r="F2059" s="52" t="s">
        <v>624</v>
      </c>
      <c r="G2059" s="7">
        <v>542</v>
      </c>
      <c r="H2059" s="9">
        <v>2.2140221402210001</v>
      </c>
      <c r="I2059" s="1">
        <v>2.3985239852400002</v>
      </c>
      <c r="J2059" s="1">
        <v>0.553505535055</v>
      </c>
      <c r="K2059" s="1">
        <v>2.5830258302579998</v>
      </c>
      <c r="L2059" s="1">
        <v>2.029520295203</v>
      </c>
      <c r="M2059" s="1">
        <v>81.549815498154999</v>
      </c>
      <c r="N2059" s="1">
        <v>8.6715867158670008</v>
      </c>
      <c r="O2059" s="8">
        <v>9.7785977859780004</v>
      </c>
    </row>
    <row r="2060" spans="3:15" x14ac:dyDescent="0.2">
      <c r="C2060" s="70"/>
      <c r="D2060" s="66" t="s">
        <v>20</v>
      </c>
      <c r="E2060" s="5" t="s">
        <v>24</v>
      </c>
      <c r="F2060" s="51" t="s">
        <v>624</v>
      </c>
      <c r="G2060" s="6">
        <v>153</v>
      </c>
      <c r="H2060" s="13">
        <v>3.9215686274510002</v>
      </c>
      <c r="I2060" s="2">
        <v>11.111111111111001</v>
      </c>
      <c r="J2060" s="2">
        <v>4.5751633986930003</v>
      </c>
      <c r="K2060" s="2">
        <v>48.366013071894997</v>
      </c>
      <c r="L2060" s="2">
        <v>9.1503267973860005</v>
      </c>
      <c r="M2060" s="2">
        <v>20.261437908497001</v>
      </c>
      <c r="N2060" s="2">
        <v>2.6143790849670001</v>
      </c>
      <c r="O2060" s="11">
        <v>77.124183006536001</v>
      </c>
    </row>
    <row r="2061" spans="3:15" x14ac:dyDescent="0.2">
      <c r="C2061" s="70"/>
      <c r="D2061" s="67"/>
      <c r="E2061" s="4" t="s">
        <v>25</v>
      </c>
      <c r="F2061" s="52" t="s">
        <v>624</v>
      </c>
      <c r="G2061" s="7">
        <v>174</v>
      </c>
      <c r="H2061" s="9">
        <v>2.8735632183909998</v>
      </c>
      <c r="I2061" s="1">
        <v>7.4712643678159996</v>
      </c>
      <c r="J2061" s="3" t="s">
        <v>61</v>
      </c>
      <c r="K2061" s="1">
        <v>5.7471264367819996</v>
      </c>
      <c r="L2061" s="1">
        <v>7.4712643678159996</v>
      </c>
      <c r="M2061" s="1">
        <v>68.390804597701006</v>
      </c>
      <c r="N2061" s="1">
        <v>8.0459770114939992</v>
      </c>
      <c r="O2061" s="8">
        <v>23.563218390805002</v>
      </c>
    </row>
    <row r="2062" spans="3:15" x14ac:dyDescent="0.2">
      <c r="C2062" s="70"/>
      <c r="D2062" s="67"/>
      <c r="E2062" s="4" t="s">
        <v>26</v>
      </c>
      <c r="F2062" s="52" t="s">
        <v>624</v>
      </c>
      <c r="G2062" s="7">
        <v>180</v>
      </c>
      <c r="H2062" s="9">
        <v>2.7777777777780002</v>
      </c>
      <c r="I2062" s="1">
        <v>8.8888888888889994</v>
      </c>
      <c r="J2062" s="1">
        <v>1.1111111111109999</v>
      </c>
      <c r="K2062" s="1">
        <v>3.333333333333</v>
      </c>
      <c r="L2062" s="1">
        <v>4.4444444444439997</v>
      </c>
      <c r="M2062" s="1">
        <v>76.666666666666998</v>
      </c>
      <c r="N2062" s="1">
        <v>2.7777777777780002</v>
      </c>
      <c r="O2062" s="8">
        <v>20.555555555556001</v>
      </c>
    </row>
    <row r="2063" spans="3:15" x14ac:dyDescent="0.2">
      <c r="C2063" s="70"/>
      <c r="D2063" s="67"/>
      <c r="E2063" s="4" t="s">
        <v>27</v>
      </c>
      <c r="F2063" s="52" t="s">
        <v>624</v>
      </c>
      <c r="G2063" s="7">
        <v>121</v>
      </c>
      <c r="H2063" s="9">
        <v>3.305785123967</v>
      </c>
      <c r="I2063" s="1">
        <v>6.6115702479339999</v>
      </c>
      <c r="J2063" s="1">
        <v>0.82644628099200002</v>
      </c>
      <c r="K2063" s="1">
        <v>4.9586776859499997</v>
      </c>
      <c r="L2063" s="1">
        <v>3.305785123967</v>
      </c>
      <c r="M2063" s="1">
        <v>76.859504132230995</v>
      </c>
      <c r="N2063" s="1">
        <v>4.1322314049589997</v>
      </c>
      <c r="O2063" s="8">
        <v>19.008264462810001</v>
      </c>
    </row>
    <row r="2064" spans="3:15" x14ac:dyDescent="0.2">
      <c r="C2064" s="70"/>
      <c r="D2064" s="67"/>
      <c r="E2064" s="4" t="s">
        <v>28</v>
      </c>
      <c r="F2064" s="52" t="s">
        <v>624</v>
      </c>
      <c r="G2064" s="7">
        <v>135</v>
      </c>
      <c r="H2064" s="9">
        <v>4.4444444444439997</v>
      </c>
      <c r="I2064" s="1">
        <v>2.2222222222219998</v>
      </c>
      <c r="J2064" s="1">
        <v>0.74074074074100005</v>
      </c>
      <c r="K2064" s="1">
        <v>2.2222222222219998</v>
      </c>
      <c r="L2064" s="1">
        <v>1.481481481481</v>
      </c>
      <c r="M2064" s="1">
        <v>80</v>
      </c>
      <c r="N2064" s="1">
        <v>8.8888888888889994</v>
      </c>
      <c r="O2064" s="8">
        <v>11.111111111111001</v>
      </c>
    </row>
    <row r="2065" spans="3:15" x14ac:dyDescent="0.2">
      <c r="C2065" s="70"/>
      <c r="D2065" s="67"/>
      <c r="E2065" s="4" t="s">
        <v>29</v>
      </c>
      <c r="F2065" s="52" t="s">
        <v>624</v>
      </c>
      <c r="G2065" s="7">
        <v>610</v>
      </c>
      <c r="H2065" s="9">
        <v>3.2786885245900002</v>
      </c>
      <c r="I2065" s="1">
        <v>6.5573770491800003</v>
      </c>
      <c r="J2065" s="1">
        <v>0.65573770491799999</v>
      </c>
      <c r="K2065" s="1">
        <v>4.0983606557380003</v>
      </c>
      <c r="L2065" s="1">
        <v>4.4262295081970002</v>
      </c>
      <c r="M2065" s="1">
        <v>75.081967213115007</v>
      </c>
      <c r="N2065" s="1">
        <v>5.9016393442619997</v>
      </c>
      <c r="O2065" s="8">
        <v>19.016393442622999</v>
      </c>
    </row>
    <row r="2066" spans="3:15" x14ac:dyDescent="0.2">
      <c r="C2066" s="70"/>
      <c r="D2066" s="67"/>
      <c r="E2066" s="4" t="s">
        <v>30</v>
      </c>
      <c r="F2066" s="52" t="s">
        <v>624</v>
      </c>
      <c r="G2066" s="7">
        <v>256</v>
      </c>
      <c r="H2066" s="9">
        <v>3.90625</v>
      </c>
      <c r="I2066" s="1">
        <v>4.296875</v>
      </c>
      <c r="J2066" s="1">
        <v>0.78125</v>
      </c>
      <c r="K2066" s="1">
        <v>3.515625</v>
      </c>
      <c r="L2066" s="1">
        <v>2.34375</v>
      </c>
      <c r="M2066" s="1">
        <v>78.515625</v>
      </c>
      <c r="N2066" s="1">
        <v>6.640625</v>
      </c>
      <c r="O2066" s="8">
        <v>14.84375</v>
      </c>
    </row>
    <row r="2067" spans="3:15" x14ac:dyDescent="0.2">
      <c r="C2067" s="70"/>
      <c r="D2067" s="66" t="s">
        <v>21</v>
      </c>
      <c r="E2067" s="5" t="s">
        <v>24</v>
      </c>
      <c r="F2067" s="51" t="s">
        <v>624</v>
      </c>
      <c r="G2067" s="6">
        <v>149</v>
      </c>
      <c r="H2067" s="13">
        <v>1.342281879195</v>
      </c>
      <c r="I2067" s="2">
        <v>3.355704697987</v>
      </c>
      <c r="J2067" s="2">
        <v>2.6845637583889999</v>
      </c>
      <c r="K2067" s="2">
        <v>49.664429530200998</v>
      </c>
      <c r="L2067" s="2">
        <v>20.805369127517</v>
      </c>
      <c r="M2067" s="2">
        <v>20.134228187919</v>
      </c>
      <c r="N2067" s="2">
        <v>2.0134228187919998</v>
      </c>
      <c r="O2067" s="11">
        <v>77.852348993288999</v>
      </c>
    </row>
    <row r="2068" spans="3:15" x14ac:dyDescent="0.2">
      <c r="C2068" s="70"/>
      <c r="D2068" s="67"/>
      <c r="E2068" s="4" t="s">
        <v>25</v>
      </c>
      <c r="F2068" s="52" t="s">
        <v>624</v>
      </c>
      <c r="G2068" s="7">
        <v>155</v>
      </c>
      <c r="H2068" s="9">
        <v>1.2903225806450001</v>
      </c>
      <c r="I2068" s="1">
        <v>4.5161290322580001</v>
      </c>
      <c r="J2068" s="1">
        <v>0.64516129032299996</v>
      </c>
      <c r="K2068" s="1">
        <v>5.8064516129030004</v>
      </c>
      <c r="L2068" s="1">
        <v>13.548387096774</v>
      </c>
      <c r="M2068" s="1">
        <v>71.612903225805994</v>
      </c>
      <c r="N2068" s="1">
        <v>2.5806451612900001</v>
      </c>
      <c r="O2068" s="8">
        <v>25.806451612903</v>
      </c>
    </row>
    <row r="2069" spans="3:15" x14ac:dyDescent="0.2">
      <c r="C2069" s="70"/>
      <c r="D2069" s="67"/>
      <c r="E2069" s="4" t="s">
        <v>26</v>
      </c>
      <c r="F2069" s="52" t="s">
        <v>624</v>
      </c>
      <c r="G2069" s="7">
        <v>175</v>
      </c>
      <c r="H2069" s="9">
        <v>0.57142857142900005</v>
      </c>
      <c r="I2069" s="1">
        <v>1.142857142857</v>
      </c>
      <c r="J2069" s="1">
        <v>0.57142857142900005</v>
      </c>
      <c r="K2069" s="1">
        <v>2.8571428571430002</v>
      </c>
      <c r="L2069" s="1">
        <v>6.2857142857139996</v>
      </c>
      <c r="M2069" s="1">
        <v>84</v>
      </c>
      <c r="N2069" s="1">
        <v>4.5714285714290002</v>
      </c>
      <c r="O2069" s="8">
        <v>11.428571428571001</v>
      </c>
    </row>
    <row r="2070" spans="3:15" x14ac:dyDescent="0.2">
      <c r="C2070" s="70"/>
      <c r="D2070" s="67"/>
      <c r="E2070" s="4" t="s">
        <v>27</v>
      </c>
      <c r="F2070" s="52" t="s">
        <v>624</v>
      </c>
      <c r="G2070" s="7">
        <v>133</v>
      </c>
      <c r="H2070" s="9">
        <v>1.503759398496</v>
      </c>
      <c r="I2070" s="1">
        <v>0.75187969924800002</v>
      </c>
      <c r="J2070" s="1">
        <v>0.75187969924800002</v>
      </c>
      <c r="K2070" s="1">
        <v>1.503759398496</v>
      </c>
      <c r="L2070" s="1">
        <v>3.0075187969920001</v>
      </c>
      <c r="M2070" s="1">
        <v>84.210526315788996</v>
      </c>
      <c r="N2070" s="1">
        <v>8.2706766917289993</v>
      </c>
      <c r="O2070" s="8">
        <v>7.5187969924809996</v>
      </c>
    </row>
    <row r="2071" spans="3:15" x14ac:dyDescent="0.2">
      <c r="C2071" s="70"/>
      <c r="D2071" s="67"/>
      <c r="E2071" s="4" t="s">
        <v>28</v>
      </c>
      <c r="F2071" s="52" t="s">
        <v>624</v>
      </c>
      <c r="G2071" s="7">
        <v>153</v>
      </c>
      <c r="H2071" s="17" t="s">
        <v>61</v>
      </c>
      <c r="I2071" s="1">
        <v>0.65359477124200005</v>
      </c>
      <c r="J2071" s="3" t="s">
        <v>61</v>
      </c>
      <c r="K2071" s="1">
        <v>1.9607843137250001</v>
      </c>
      <c r="L2071" s="1">
        <v>0.65359477124200005</v>
      </c>
      <c r="M2071" s="1">
        <v>84.313725490196006</v>
      </c>
      <c r="N2071" s="1">
        <v>12.418300653595001</v>
      </c>
      <c r="O2071" s="8">
        <v>3.2679738562090002</v>
      </c>
    </row>
    <row r="2072" spans="3:15" x14ac:dyDescent="0.2">
      <c r="C2072" s="70"/>
      <c r="D2072" s="67"/>
      <c r="E2072" s="4" t="s">
        <v>29</v>
      </c>
      <c r="F2072" s="52" t="s">
        <v>624</v>
      </c>
      <c r="G2072" s="7">
        <v>616</v>
      </c>
      <c r="H2072" s="9">
        <v>0.81168831168800004</v>
      </c>
      <c r="I2072" s="1">
        <v>1.785714285714</v>
      </c>
      <c r="J2072" s="1">
        <v>0.487012987013</v>
      </c>
      <c r="K2072" s="1">
        <v>3.0844155844159999</v>
      </c>
      <c r="L2072" s="1">
        <v>6.0064935064940004</v>
      </c>
      <c r="M2072" s="1">
        <v>81.006493506493996</v>
      </c>
      <c r="N2072" s="1">
        <v>6.8181818181820004</v>
      </c>
      <c r="O2072" s="8">
        <v>12.175324675324999</v>
      </c>
    </row>
    <row r="2073" spans="3:15" x14ac:dyDescent="0.2">
      <c r="C2073" s="70"/>
      <c r="D2073" s="67"/>
      <c r="E2073" s="4" t="s">
        <v>30</v>
      </c>
      <c r="F2073" s="52" t="s">
        <v>624</v>
      </c>
      <c r="G2073" s="7">
        <v>286</v>
      </c>
      <c r="H2073" s="9">
        <v>0.69930069930100003</v>
      </c>
      <c r="I2073" s="1">
        <v>0.69930069930100003</v>
      </c>
      <c r="J2073" s="1">
        <v>0.34965034965000003</v>
      </c>
      <c r="K2073" s="1">
        <v>1.7482517482519999</v>
      </c>
      <c r="L2073" s="1">
        <v>1.7482517482519999</v>
      </c>
      <c r="M2073" s="1">
        <v>84.265734265733997</v>
      </c>
      <c r="N2073" s="1">
        <v>10.48951048951</v>
      </c>
      <c r="O2073" s="8">
        <v>5.2447552447549999</v>
      </c>
    </row>
    <row r="2074" spans="3:15" x14ac:dyDescent="0.2">
      <c r="C2074" s="66" t="s">
        <v>31</v>
      </c>
      <c r="D2074" s="66" t="s">
        <v>23</v>
      </c>
      <c r="E2074" s="5" t="s">
        <v>32</v>
      </c>
      <c r="F2074" s="51" t="s">
        <v>624</v>
      </c>
      <c r="G2074" s="6">
        <v>72</v>
      </c>
      <c r="H2074" s="13">
        <v>9.7222222222219994</v>
      </c>
      <c r="I2074" s="2">
        <v>4.166666666667</v>
      </c>
      <c r="J2074" s="14" t="s">
        <v>61</v>
      </c>
      <c r="K2074" s="2">
        <v>16.666666666666998</v>
      </c>
      <c r="L2074" s="2">
        <v>5.5555555555560003</v>
      </c>
      <c r="M2074" s="2">
        <v>59.722222222222001</v>
      </c>
      <c r="N2074" s="2">
        <v>4.166666666667</v>
      </c>
      <c r="O2074" s="11">
        <v>36.111111111111001</v>
      </c>
    </row>
    <row r="2075" spans="3:15" ht="26" x14ac:dyDescent="0.2">
      <c r="C2075" s="70"/>
      <c r="D2075" s="67"/>
      <c r="E2075" s="4" t="s">
        <v>33</v>
      </c>
      <c r="F2075" s="52" t="s">
        <v>624</v>
      </c>
      <c r="G2075" s="7">
        <v>1007</v>
      </c>
      <c r="H2075" s="9">
        <v>2.2840119165839998</v>
      </c>
      <c r="I2075" s="1">
        <v>6.1569016881829999</v>
      </c>
      <c r="J2075" s="1">
        <v>1.4895729890760001</v>
      </c>
      <c r="K2075" s="1">
        <v>13.406156901688</v>
      </c>
      <c r="L2075" s="1">
        <v>6.8520357497519999</v>
      </c>
      <c r="M2075" s="1">
        <v>65.044687189672004</v>
      </c>
      <c r="N2075" s="1">
        <v>4.7666335650449998</v>
      </c>
      <c r="O2075" s="8">
        <v>30.188679245283002</v>
      </c>
    </row>
    <row r="2076" spans="3:15" ht="39" x14ac:dyDescent="0.2">
      <c r="C2076" s="70"/>
      <c r="D2076" s="67"/>
      <c r="E2076" s="4" t="s">
        <v>34</v>
      </c>
      <c r="F2076" s="52" t="s">
        <v>625</v>
      </c>
      <c r="G2076" s="7">
        <v>15</v>
      </c>
      <c r="H2076" s="17" t="s">
        <v>61</v>
      </c>
      <c r="I2076" s="1">
        <v>6.666666666667</v>
      </c>
      <c r="J2076" s="3" t="s">
        <v>61</v>
      </c>
      <c r="K2076" s="3" t="s">
        <v>61</v>
      </c>
      <c r="L2076" s="3" t="s">
        <v>61</v>
      </c>
      <c r="M2076" s="1">
        <v>80</v>
      </c>
      <c r="N2076" s="1">
        <v>13.333333333333</v>
      </c>
      <c r="O2076" s="8">
        <v>6.666666666667</v>
      </c>
    </row>
    <row r="2077" spans="3:15" ht="39" x14ac:dyDescent="0.2">
      <c r="C2077" s="70"/>
      <c r="D2077" s="67"/>
      <c r="E2077" s="4" t="s">
        <v>35</v>
      </c>
      <c r="F2077" s="52" t="s">
        <v>624</v>
      </c>
      <c r="G2077" s="7">
        <v>197</v>
      </c>
      <c r="H2077" s="17" t="s">
        <v>61</v>
      </c>
      <c r="I2077" s="1">
        <v>2.5380710659900001</v>
      </c>
      <c r="J2077" s="1">
        <v>1.0152284263960001</v>
      </c>
      <c r="K2077" s="1">
        <v>15.736040609137</v>
      </c>
      <c r="L2077" s="1">
        <v>13.705583756345</v>
      </c>
      <c r="M2077" s="1">
        <v>62.944162436547998</v>
      </c>
      <c r="N2077" s="1">
        <v>4.0609137055840003</v>
      </c>
      <c r="O2077" s="8">
        <v>32.994923857868002</v>
      </c>
    </row>
    <row r="2078" spans="3:15" ht="26" x14ac:dyDescent="0.2">
      <c r="C2078" s="70"/>
      <c r="D2078" s="67"/>
      <c r="E2078" s="4" t="s">
        <v>36</v>
      </c>
      <c r="F2078" s="52" t="s">
        <v>624</v>
      </c>
      <c r="G2078" s="7">
        <v>205</v>
      </c>
      <c r="H2078" s="9">
        <v>1.4634146341459999</v>
      </c>
      <c r="I2078" s="1">
        <v>0.97560975609800005</v>
      </c>
      <c r="J2078" s="1">
        <v>0.48780487804900002</v>
      </c>
      <c r="K2078" s="1">
        <v>5.3658536585369996</v>
      </c>
      <c r="L2078" s="1">
        <v>4.3902439024389999</v>
      </c>
      <c r="M2078" s="1">
        <v>79.512195121950995</v>
      </c>
      <c r="N2078" s="1">
        <v>7.80487804878</v>
      </c>
      <c r="O2078" s="8">
        <v>12.682926829268</v>
      </c>
    </row>
    <row r="2079" spans="3:15" x14ac:dyDescent="0.2">
      <c r="C2079" s="70"/>
      <c r="D2079" s="67"/>
      <c r="E2079" s="4" t="s">
        <v>37</v>
      </c>
      <c r="F2079" s="52" t="s">
        <v>625</v>
      </c>
      <c r="G2079" s="7">
        <v>32</v>
      </c>
      <c r="H2079" s="17" t="s">
        <v>61</v>
      </c>
      <c r="I2079" s="3" t="s">
        <v>61</v>
      </c>
      <c r="J2079" s="3" t="s">
        <v>61</v>
      </c>
      <c r="K2079" s="1">
        <v>9.375</v>
      </c>
      <c r="L2079" s="3" t="s">
        <v>61</v>
      </c>
      <c r="M2079" s="1">
        <v>65.625</v>
      </c>
      <c r="N2079" s="1">
        <v>25</v>
      </c>
      <c r="O2079" s="8">
        <v>9.375</v>
      </c>
    </row>
    <row r="2080" spans="3:15" x14ac:dyDescent="0.2">
      <c r="C2080" s="70"/>
      <c r="D2080" s="66" t="s">
        <v>20</v>
      </c>
      <c r="E2080" s="5" t="s">
        <v>32</v>
      </c>
      <c r="F2080" s="51" t="s">
        <v>625</v>
      </c>
      <c r="G2080" s="6">
        <v>38</v>
      </c>
      <c r="H2080" s="13">
        <v>18.421052631578998</v>
      </c>
      <c r="I2080" s="2">
        <v>7.8947368421049999</v>
      </c>
      <c r="J2080" s="14" t="s">
        <v>61</v>
      </c>
      <c r="K2080" s="2">
        <v>10.526315789473999</v>
      </c>
      <c r="L2080" s="2">
        <v>5.2631578947369997</v>
      </c>
      <c r="M2080" s="2">
        <v>55.263157894736999</v>
      </c>
      <c r="N2080" s="2">
        <v>2.6315789473679998</v>
      </c>
      <c r="O2080" s="11">
        <v>42.105263157895003</v>
      </c>
    </row>
    <row r="2081" spans="3:15" ht="26" x14ac:dyDescent="0.2">
      <c r="C2081" s="70"/>
      <c r="D2081" s="67"/>
      <c r="E2081" s="4" t="s">
        <v>33</v>
      </c>
      <c r="F2081" s="52" t="s">
        <v>624</v>
      </c>
      <c r="G2081" s="7">
        <v>566</v>
      </c>
      <c r="H2081" s="9">
        <v>3.003533568905</v>
      </c>
      <c r="I2081" s="1">
        <v>8.6572438162540006</v>
      </c>
      <c r="J2081" s="1">
        <v>1.766784452297</v>
      </c>
      <c r="K2081" s="1">
        <v>14.664310954064</v>
      </c>
      <c r="L2081" s="1">
        <v>4.946996466431</v>
      </c>
      <c r="M2081" s="1">
        <v>62.544169611306998</v>
      </c>
      <c r="N2081" s="1">
        <v>4.416961130742</v>
      </c>
      <c r="O2081" s="8">
        <v>33.038869257950999</v>
      </c>
    </row>
    <row r="2082" spans="3:15" ht="39" x14ac:dyDescent="0.2">
      <c r="C2082" s="70"/>
      <c r="D2082" s="67"/>
      <c r="E2082" s="4" t="s">
        <v>34</v>
      </c>
      <c r="F2082" s="52" t="s">
        <v>625</v>
      </c>
      <c r="G2082" s="7">
        <v>7</v>
      </c>
      <c r="H2082" s="17" t="s">
        <v>61</v>
      </c>
      <c r="I2082" s="1">
        <v>14.285714285714</v>
      </c>
      <c r="J2082" s="3" t="s">
        <v>61</v>
      </c>
      <c r="K2082" s="3" t="s">
        <v>61</v>
      </c>
      <c r="L2082" s="3" t="s">
        <v>61</v>
      </c>
      <c r="M2082" s="1">
        <v>71.428571428571004</v>
      </c>
      <c r="N2082" s="1">
        <v>14.285714285714</v>
      </c>
      <c r="O2082" s="8">
        <v>14.285714285714</v>
      </c>
    </row>
    <row r="2083" spans="3:15" ht="39" x14ac:dyDescent="0.2">
      <c r="C2083" s="70"/>
      <c r="D2083" s="67"/>
      <c r="E2083" s="4" t="s">
        <v>35</v>
      </c>
      <c r="F2083" s="52" t="s">
        <v>624</v>
      </c>
      <c r="G2083" s="7">
        <v>78</v>
      </c>
      <c r="H2083" s="17" t="s">
        <v>61</v>
      </c>
      <c r="I2083" s="1">
        <v>3.8461538461539999</v>
      </c>
      <c r="J2083" s="3" t="s">
        <v>61</v>
      </c>
      <c r="K2083" s="1">
        <v>10.25641025641</v>
      </c>
      <c r="L2083" s="1">
        <v>14.102564102563999</v>
      </c>
      <c r="M2083" s="1">
        <v>69.230769230768999</v>
      </c>
      <c r="N2083" s="1">
        <v>2.564102564103</v>
      </c>
      <c r="O2083" s="8">
        <v>28.205128205127998</v>
      </c>
    </row>
    <row r="2084" spans="3:15" ht="26" x14ac:dyDescent="0.2">
      <c r="C2084" s="70"/>
      <c r="D2084" s="67"/>
      <c r="E2084" s="4" t="s">
        <v>36</v>
      </c>
      <c r="F2084" s="52" t="s">
        <v>624</v>
      </c>
      <c r="G2084" s="7">
        <v>58</v>
      </c>
      <c r="H2084" s="9">
        <v>3.4482758620689999</v>
      </c>
      <c r="I2084" s="1">
        <v>1.7241379310339999</v>
      </c>
      <c r="J2084" s="1">
        <v>1.7241379310339999</v>
      </c>
      <c r="K2084" s="1">
        <v>5.1724137931029999</v>
      </c>
      <c r="L2084" s="3" t="s">
        <v>61</v>
      </c>
      <c r="M2084" s="1">
        <v>77.586206896552</v>
      </c>
      <c r="N2084" s="1">
        <v>10.344827586207</v>
      </c>
      <c r="O2084" s="8">
        <v>12.068965517241001</v>
      </c>
    </row>
    <row r="2085" spans="3:15" x14ac:dyDescent="0.2">
      <c r="C2085" s="70"/>
      <c r="D2085" s="67"/>
      <c r="E2085" s="4" t="s">
        <v>37</v>
      </c>
      <c r="F2085" s="52" t="s">
        <v>625</v>
      </c>
      <c r="G2085" s="7">
        <v>16</v>
      </c>
      <c r="H2085" s="17" t="s">
        <v>61</v>
      </c>
      <c r="I2085" s="3" t="s">
        <v>61</v>
      </c>
      <c r="J2085" s="3" t="s">
        <v>61</v>
      </c>
      <c r="K2085" s="1">
        <v>6.25</v>
      </c>
      <c r="L2085" s="3" t="s">
        <v>61</v>
      </c>
      <c r="M2085" s="1">
        <v>62.5</v>
      </c>
      <c r="N2085" s="1">
        <v>31.25</v>
      </c>
      <c r="O2085" s="8">
        <v>6.25</v>
      </c>
    </row>
    <row r="2086" spans="3:15" x14ac:dyDescent="0.2">
      <c r="C2086" s="70"/>
      <c r="D2086" s="66" t="s">
        <v>21</v>
      </c>
      <c r="E2086" s="5" t="s">
        <v>32</v>
      </c>
      <c r="F2086" s="51" t="s">
        <v>625</v>
      </c>
      <c r="G2086" s="6">
        <v>34</v>
      </c>
      <c r="H2086" s="35" t="s">
        <v>61</v>
      </c>
      <c r="I2086" s="14" t="s">
        <v>61</v>
      </c>
      <c r="J2086" s="14" t="s">
        <v>61</v>
      </c>
      <c r="K2086" s="2">
        <v>23.529411764706001</v>
      </c>
      <c r="L2086" s="2">
        <v>5.8823529411760003</v>
      </c>
      <c r="M2086" s="2">
        <v>64.705882352941003</v>
      </c>
      <c r="N2086" s="2">
        <v>5.8823529411760003</v>
      </c>
      <c r="O2086" s="11">
        <v>29.411764705882</v>
      </c>
    </row>
    <row r="2087" spans="3:15" ht="26" x14ac:dyDescent="0.2">
      <c r="C2087" s="70"/>
      <c r="D2087" s="67"/>
      <c r="E2087" s="4" t="s">
        <v>33</v>
      </c>
      <c r="F2087" s="52" t="s">
        <v>624</v>
      </c>
      <c r="G2087" s="7">
        <v>441</v>
      </c>
      <c r="H2087" s="9">
        <v>1.360544217687</v>
      </c>
      <c r="I2087" s="1">
        <v>2.947845804989</v>
      </c>
      <c r="J2087" s="1">
        <v>1.133786848073</v>
      </c>
      <c r="K2087" s="1">
        <v>11.791383219955</v>
      </c>
      <c r="L2087" s="1">
        <v>9.2970521541950006</v>
      </c>
      <c r="M2087" s="1">
        <v>68.253968253967997</v>
      </c>
      <c r="N2087" s="1">
        <v>5.2154195011339999</v>
      </c>
      <c r="O2087" s="8">
        <v>26.530612244897998</v>
      </c>
    </row>
    <row r="2088" spans="3:15" ht="39" x14ac:dyDescent="0.2">
      <c r="C2088" s="70"/>
      <c r="D2088" s="67"/>
      <c r="E2088" s="4" t="s">
        <v>34</v>
      </c>
      <c r="F2088" s="52" t="s">
        <v>625</v>
      </c>
      <c r="G2088" s="7">
        <v>8</v>
      </c>
      <c r="H2088" s="17" t="s">
        <v>61</v>
      </c>
      <c r="I2088" s="3" t="s">
        <v>61</v>
      </c>
      <c r="J2088" s="3" t="s">
        <v>61</v>
      </c>
      <c r="K2088" s="3" t="s">
        <v>61</v>
      </c>
      <c r="L2088" s="3" t="s">
        <v>61</v>
      </c>
      <c r="M2088" s="1">
        <v>87.5</v>
      </c>
      <c r="N2088" s="1">
        <v>12.5</v>
      </c>
      <c r="O2088" s="18" t="s">
        <v>61</v>
      </c>
    </row>
    <row r="2089" spans="3:15" ht="39" x14ac:dyDescent="0.2">
      <c r="C2089" s="70"/>
      <c r="D2089" s="67"/>
      <c r="E2089" s="4" t="s">
        <v>35</v>
      </c>
      <c r="F2089" s="52" t="s">
        <v>624</v>
      </c>
      <c r="G2089" s="7">
        <v>119</v>
      </c>
      <c r="H2089" s="17" t="s">
        <v>61</v>
      </c>
      <c r="I2089" s="1">
        <v>1.680672268908</v>
      </c>
      <c r="J2089" s="1">
        <v>1.680672268908</v>
      </c>
      <c r="K2089" s="1">
        <v>19.327731092436998</v>
      </c>
      <c r="L2089" s="1">
        <v>13.445378151261</v>
      </c>
      <c r="M2089" s="1">
        <v>58.823529411765001</v>
      </c>
      <c r="N2089" s="1">
        <v>5.0420168067229998</v>
      </c>
      <c r="O2089" s="8">
        <v>36.134453781513002</v>
      </c>
    </row>
    <row r="2090" spans="3:15" ht="26" x14ac:dyDescent="0.2">
      <c r="C2090" s="70"/>
      <c r="D2090" s="67"/>
      <c r="E2090" s="4" t="s">
        <v>36</v>
      </c>
      <c r="F2090" s="52" t="s">
        <v>624</v>
      </c>
      <c r="G2090" s="7">
        <v>147</v>
      </c>
      <c r="H2090" s="9">
        <v>0.68027210884400002</v>
      </c>
      <c r="I2090" s="1">
        <v>0.68027210884400002</v>
      </c>
      <c r="J2090" s="3" t="s">
        <v>61</v>
      </c>
      <c r="K2090" s="1">
        <v>5.4421768707479998</v>
      </c>
      <c r="L2090" s="1">
        <v>6.1224489795919999</v>
      </c>
      <c r="M2090" s="1">
        <v>80.272108843536998</v>
      </c>
      <c r="N2090" s="1">
        <v>6.8027210884349998</v>
      </c>
      <c r="O2090" s="8">
        <v>12.925170068027001</v>
      </c>
    </row>
    <row r="2091" spans="3:15" x14ac:dyDescent="0.2">
      <c r="C2091" s="70"/>
      <c r="D2091" s="67"/>
      <c r="E2091" s="4" t="s">
        <v>37</v>
      </c>
      <c r="F2091" s="52" t="s">
        <v>625</v>
      </c>
      <c r="G2091" s="7">
        <v>16</v>
      </c>
      <c r="H2091" s="17" t="s">
        <v>61</v>
      </c>
      <c r="I2091" s="3" t="s">
        <v>61</v>
      </c>
      <c r="J2091" s="3" t="s">
        <v>61</v>
      </c>
      <c r="K2091" s="1">
        <v>12.5</v>
      </c>
      <c r="L2091" s="3" t="s">
        <v>61</v>
      </c>
      <c r="M2091" s="1">
        <v>68.75</v>
      </c>
      <c r="N2091" s="1">
        <v>18.75</v>
      </c>
      <c r="O2091" s="8">
        <v>12.5</v>
      </c>
    </row>
    <row r="2092" spans="3:15" x14ac:dyDescent="0.2">
      <c r="C2092" s="66" t="s">
        <v>38</v>
      </c>
      <c r="D2092" s="66" t="s">
        <v>23</v>
      </c>
      <c r="E2092" s="5" t="s">
        <v>39</v>
      </c>
      <c r="F2092" s="51" t="s">
        <v>624</v>
      </c>
      <c r="G2092" s="6">
        <v>458</v>
      </c>
      <c r="H2092" s="13">
        <v>2.183406113537</v>
      </c>
      <c r="I2092" s="2">
        <v>2.183406113537</v>
      </c>
      <c r="J2092" s="2">
        <v>0.65502183406100001</v>
      </c>
      <c r="K2092" s="2">
        <v>11.135371179039</v>
      </c>
      <c r="L2092" s="2">
        <v>6.9868995633189996</v>
      </c>
      <c r="M2092" s="2">
        <v>70.524017467248996</v>
      </c>
      <c r="N2092" s="2">
        <v>6.3318777292580002</v>
      </c>
      <c r="O2092" s="11">
        <v>23.144104803493001</v>
      </c>
    </row>
    <row r="2093" spans="3:15" x14ac:dyDescent="0.2">
      <c r="C2093" s="70"/>
      <c r="D2093" s="67"/>
      <c r="E2093" s="4" t="s">
        <v>40</v>
      </c>
      <c r="F2093" s="52" t="s">
        <v>624</v>
      </c>
      <c r="G2093" s="7">
        <v>973</v>
      </c>
      <c r="H2093" s="9">
        <v>2.2610483042139999</v>
      </c>
      <c r="I2093" s="1">
        <v>5.9609455292910001</v>
      </c>
      <c r="J2093" s="1">
        <v>1.438848920863</v>
      </c>
      <c r="K2093" s="1">
        <v>12.230215827338</v>
      </c>
      <c r="L2093" s="1">
        <v>6.4748201438850002</v>
      </c>
      <c r="M2093" s="1">
        <v>66.598150051386995</v>
      </c>
      <c r="N2093" s="1">
        <v>5.035971223022</v>
      </c>
      <c r="O2093" s="8">
        <v>28.365878725590999</v>
      </c>
    </row>
    <row r="2094" spans="3:15" x14ac:dyDescent="0.2">
      <c r="C2094" s="70"/>
      <c r="D2094" s="67"/>
      <c r="E2094" s="4" t="s">
        <v>41</v>
      </c>
      <c r="F2094" s="52" t="s">
        <v>624</v>
      </c>
      <c r="G2094" s="7">
        <v>0</v>
      </c>
      <c r="H2094" s="17" t="s">
        <v>61</v>
      </c>
      <c r="I2094" s="3" t="s">
        <v>61</v>
      </c>
      <c r="J2094" s="3" t="s">
        <v>61</v>
      </c>
      <c r="K2094" s="3" t="s">
        <v>61</v>
      </c>
      <c r="L2094" s="3" t="s">
        <v>61</v>
      </c>
      <c r="M2094" s="3" t="s">
        <v>61</v>
      </c>
      <c r="N2094" s="3" t="s">
        <v>61</v>
      </c>
      <c r="O2094" s="18" t="s">
        <v>61</v>
      </c>
    </row>
    <row r="2095" spans="3:15" x14ac:dyDescent="0.2">
      <c r="C2095" s="70"/>
      <c r="D2095" s="67"/>
      <c r="E2095" s="4" t="s">
        <v>42</v>
      </c>
      <c r="F2095" s="52" t="s">
        <v>625</v>
      </c>
      <c r="G2095" s="7">
        <v>34</v>
      </c>
      <c r="H2095" s="17" t="s">
        <v>61</v>
      </c>
      <c r="I2095" s="1">
        <v>8.8235294117649996</v>
      </c>
      <c r="J2095" s="1">
        <v>2.9411764705880001</v>
      </c>
      <c r="K2095" s="1">
        <v>29.411764705882</v>
      </c>
      <c r="L2095" s="1">
        <v>17.647058823529001</v>
      </c>
      <c r="M2095" s="1">
        <v>41.176470588234999</v>
      </c>
      <c r="N2095" s="3" t="s">
        <v>61</v>
      </c>
      <c r="O2095" s="8">
        <v>58.823529411765001</v>
      </c>
    </row>
    <row r="2096" spans="3:15" x14ac:dyDescent="0.2">
      <c r="C2096" s="70"/>
      <c r="D2096" s="67"/>
      <c r="E2096" s="4" t="s">
        <v>43</v>
      </c>
      <c r="F2096" s="52" t="s">
        <v>625</v>
      </c>
      <c r="G2096" s="7">
        <v>10</v>
      </c>
      <c r="H2096" s="17" t="s">
        <v>61</v>
      </c>
      <c r="I2096" s="1">
        <v>10</v>
      </c>
      <c r="J2096" s="3" t="s">
        <v>61</v>
      </c>
      <c r="K2096" s="1">
        <v>40</v>
      </c>
      <c r="L2096" s="3" t="s">
        <v>61</v>
      </c>
      <c r="M2096" s="1">
        <v>30</v>
      </c>
      <c r="N2096" s="1">
        <v>20</v>
      </c>
      <c r="O2096" s="8">
        <v>50</v>
      </c>
    </row>
    <row r="2097" spans="3:15" x14ac:dyDescent="0.2">
      <c r="C2097" s="70"/>
      <c r="D2097" s="67"/>
      <c r="E2097" s="4" t="s">
        <v>44</v>
      </c>
      <c r="F2097" s="52" t="s">
        <v>625</v>
      </c>
      <c r="G2097" s="7">
        <v>31</v>
      </c>
      <c r="H2097" s="9">
        <v>3.2258064516129998</v>
      </c>
      <c r="I2097" s="3" t="s">
        <v>61</v>
      </c>
      <c r="J2097" s="3" t="s">
        <v>61</v>
      </c>
      <c r="K2097" s="1">
        <v>19.354838709677001</v>
      </c>
      <c r="L2097" s="1">
        <v>19.354838709677001</v>
      </c>
      <c r="M2097" s="1">
        <v>54.838709677418997</v>
      </c>
      <c r="N2097" s="1">
        <v>3.2258064516129998</v>
      </c>
      <c r="O2097" s="8">
        <v>41.935483870968</v>
      </c>
    </row>
    <row r="2098" spans="3:15" x14ac:dyDescent="0.2">
      <c r="C2098" s="70"/>
      <c r="D2098" s="67"/>
      <c r="E2098" s="4" t="s">
        <v>37</v>
      </c>
      <c r="F2098" s="52" t="s">
        <v>625</v>
      </c>
      <c r="G2098" s="7">
        <v>22</v>
      </c>
      <c r="H2098" s="17" t="s">
        <v>61</v>
      </c>
      <c r="I2098" s="1">
        <v>4.5454545454549997</v>
      </c>
      <c r="J2098" s="3" t="s">
        <v>61</v>
      </c>
      <c r="K2098" s="1">
        <v>9.0909090909089993</v>
      </c>
      <c r="L2098" s="1">
        <v>9.0909090909089993</v>
      </c>
      <c r="M2098" s="1">
        <v>59.090909090909001</v>
      </c>
      <c r="N2098" s="1">
        <v>18.181818181817999</v>
      </c>
      <c r="O2098" s="8">
        <v>22.727272727273</v>
      </c>
    </row>
    <row r="2099" spans="3:15" x14ac:dyDescent="0.2">
      <c r="C2099" s="70"/>
      <c r="D2099" s="66" t="s">
        <v>20</v>
      </c>
      <c r="E2099" s="5" t="s">
        <v>39</v>
      </c>
      <c r="F2099" s="51" t="s">
        <v>624</v>
      </c>
      <c r="G2099" s="6">
        <v>175</v>
      </c>
      <c r="H2099" s="13">
        <v>5.1428571428570002</v>
      </c>
      <c r="I2099" s="2">
        <v>4.5714285714290002</v>
      </c>
      <c r="J2099" s="2">
        <v>0.57142857142900005</v>
      </c>
      <c r="K2099" s="2">
        <v>9.1428571428570002</v>
      </c>
      <c r="L2099" s="2">
        <v>6.2857142857139996</v>
      </c>
      <c r="M2099" s="2">
        <v>68.571428571428996</v>
      </c>
      <c r="N2099" s="2">
        <v>5.7142857142860004</v>
      </c>
      <c r="O2099" s="11">
        <v>25.714285714286</v>
      </c>
    </row>
    <row r="2100" spans="3:15" x14ac:dyDescent="0.2">
      <c r="C2100" s="70"/>
      <c r="D2100" s="67"/>
      <c r="E2100" s="4" t="s">
        <v>40</v>
      </c>
      <c r="F2100" s="52" t="s">
        <v>624</v>
      </c>
      <c r="G2100" s="7">
        <v>538</v>
      </c>
      <c r="H2100" s="9">
        <v>2.9739776951670001</v>
      </c>
      <c r="I2100" s="1">
        <v>8.1784386617100004</v>
      </c>
      <c r="J2100" s="1">
        <v>1.672862453532</v>
      </c>
      <c r="K2100" s="1">
        <v>12.825278810408999</v>
      </c>
      <c r="L2100" s="1">
        <v>4.6468401486989999</v>
      </c>
      <c r="M2100" s="1">
        <v>64.869888475836007</v>
      </c>
      <c r="N2100" s="1">
        <v>4.832713754647</v>
      </c>
      <c r="O2100" s="8">
        <v>30.297397769517001</v>
      </c>
    </row>
    <row r="2101" spans="3:15" x14ac:dyDescent="0.2">
      <c r="C2101" s="70"/>
      <c r="D2101" s="67"/>
      <c r="E2101" s="4" t="s">
        <v>41</v>
      </c>
      <c r="F2101" s="52" t="s">
        <v>624</v>
      </c>
      <c r="G2101" s="7">
        <v>0</v>
      </c>
      <c r="H2101" s="17" t="s">
        <v>61</v>
      </c>
      <c r="I2101" s="3" t="s">
        <v>61</v>
      </c>
      <c r="J2101" s="3" t="s">
        <v>61</v>
      </c>
      <c r="K2101" s="3" t="s">
        <v>61</v>
      </c>
      <c r="L2101" s="3" t="s">
        <v>61</v>
      </c>
      <c r="M2101" s="3" t="s">
        <v>61</v>
      </c>
      <c r="N2101" s="3" t="s">
        <v>61</v>
      </c>
      <c r="O2101" s="18" t="s">
        <v>61</v>
      </c>
    </row>
    <row r="2102" spans="3:15" x14ac:dyDescent="0.2">
      <c r="C2102" s="70"/>
      <c r="D2102" s="67"/>
      <c r="E2102" s="4" t="s">
        <v>42</v>
      </c>
      <c r="F2102" s="52" t="s">
        <v>625</v>
      </c>
      <c r="G2102" s="7">
        <v>20</v>
      </c>
      <c r="H2102" s="17" t="s">
        <v>61</v>
      </c>
      <c r="I2102" s="1">
        <v>15</v>
      </c>
      <c r="J2102" s="1">
        <v>5</v>
      </c>
      <c r="K2102" s="1">
        <v>35</v>
      </c>
      <c r="L2102" s="1">
        <v>15</v>
      </c>
      <c r="M2102" s="1">
        <v>30</v>
      </c>
      <c r="N2102" s="3" t="s">
        <v>61</v>
      </c>
      <c r="O2102" s="8">
        <v>70</v>
      </c>
    </row>
    <row r="2103" spans="3:15" x14ac:dyDescent="0.2">
      <c r="C2103" s="70"/>
      <c r="D2103" s="67"/>
      <c r="E2103" s="4" t="s">
        <v>43</v>
      </c>
      <c r="F2103" s="52" t="s">
        <v>625</v>
      </c>
      <c r="G2103" s="7">
        <v>5</v>
      </c>
      <c r="H2103" s="17" t="s">
        <v>61</v>
      </c>
      <c r="I2103" s="1">
        <v>20</v>
      </c>
      <c r="J2103" s="3" t="s">
        <v>61</v>
      </c>
      <c r="K2103" s="1">
        <v>40</v>
      </c>
      <c r="L2103" s="3" t="s">
        <v>61</v>
      </c>
      <c r="M2103" s="1">
        <v>20</v>
      </c>
      <c r="N2103" s="1">
        <v>20</v>
      </c>
      <c r="O2103" s="8">
        <v>60</v>
      </c>
    </row>
    <row r="2104" spans="3:15" x14ac:dyDescent="0.2">
      <c r="C2104" s="70"/>
      <c r="D2104" s="67"/>
      <c r="E2104" s="4" t="s">
        <v>44</v>
      </c>
      <c r="F2104" s="52" t="s">
        <v>625</v>
      </c>
      <c r="G2104" s="7">
        <v>14</v>
      </c>
      <c r="H2104" s="9">
        <v>7.1428571428570002</v>
      </c>
      <c r="I2104" s="3" t="s">
        <v>61</v>
      </c>
      <c r="J2104" s="3" t="s">
        <v>61</v>
      </c>
      <c r="K2104" s="1">
        <v>28.571428571428999</v>
      </c>
      <c r="L2104" s="1">
        <v>14.285714285714</v>
      </c>
      <c r="M2104" s="1">
        <v>42.857142857143003</v>
      </c>
      <c r="N2104" s="1">
        <v>7.1428571428570002</v>
      </c>
      <c r="O2104" s="8">
        <v>50</v>
      </c>
    </row>
    <row r="2105" spans="3:15" x14ac:dyDescent="0.2">
      <c r="C2105" s="70"/>
      <c r="D2105" s="67"/>
      <c r="E2105" s="4" t="s">
        <v>37</v>
      </c>
      <c r="F2105" s="52" t="s">
        <v>625</v>
      </c>
      <c r="G2105" s="7">
        <v>11</v>
      </c>
      <c r="H2105" s="17" t="s">
        <v>61</v>
      </c>
      <c r="I2105" s="1">
        <v>9.0909090909089993</v>
      </c>
      <c r="J2105" s="3" t="s">
        <v>61</v>
      </c>
      <c r="K2105" s="1">
        <v>9.0909090909089993</v>
      </c>
      <c r="L2105" s="3" t="s">
        <v>61</v>
      </c>
      <c r="M2105" s="1">
        <v>63.636363636364003</v>
      </c>
      <c r="N2105" s="1">
        <v>18.181818181817999</v>
      </c>
      <c r="O2105" s="8">
        <v>18.181818181817999</v>
      </c>
    </row>
    <row r="2106" spans="3:15" x14ac:dyDescent="0.2">
      <c r="C2106" s="70"/>
      <c r="D2106" s="66" t="s">
        <v>21</v>
      </c>
      <c r="E2106" s="5" t="s">
        <v>39</v>
      </c>
      <c r="F2106" s="51" t="s">
        <v>624</v>
      </c>
      <c r="G2106" s="6">
        <v>283</v>
      </c>
      <c r="H2106" s="13">
        <v>0.35335689045899998</v>
      </c>
      <c r="I2106" s="2">
        <v>0.70671378091899995</v>
      </c>
      <c r="J2106" s="2">
        <v>0.70671378091899995</v>
      </c>
      <c r="K2106" s="2">
        <v>12.367491166078</v>
      </c>
      <c r="L2106" s="2">
        <v>7.4204946996469996</v>
      </c>
      <c r="M2106" s="2">
        <v>71.731448763250995</v>
      </c>
      <c r="N2106" s="2">
        <v>6.7137809187280002</v>
      </c>
      <c r="O2106" s="11">
        <v>21.554770318020999</v>
      </c>
    </row>
    <row r="2107" spans="3:15" x14ac:dyDescent="0.2">
      <c r="C2107" s="70"/>
      <c r="D2107" s="67"/>
      <c r="E2107" s="4" t="s">
        <v>40</v>
      </c>
      <c r="F2107" s="52" t="s">
        <v>624</v>
      </c>
      <c r="G2107" s="7">
        <v>435</v>
      </c>
      <c r="H2107" s="9">
        <v>1.379310344828</v>
      </c>
      <c r="I2107" s="1">
        <v>3.2183908045980001</v>
      </c>
      <c r="J2107" s="1">
        <v>1.149425287356</v>
      </c>
      <c r="K2107" s="1">
        <v>11.494252873562999</v>
      </c>
      <c r="L2107" s="1">
        <v>8.7356321839080007</v>
      </c>
      <c r="M2107" s="1">
        <v>68.735632183907995</v>
      </c>
      <c r="N2107" s="1">
        <v>5.2873563218389998</v>
      </c>
      <c r="O2107" s="8">
        <v>25.977011494252999</v>
      </c>
    </row>
    <row r="2108" spans="3:15" x14ac:dyDescent="0.2">
      <c r="C2108" s="70"/>
      <c r="D2108" s="67"/>
      <c r="E2108" s="4" t="s">
        <v>41</v>
      </c>
      <c r="F2108" s="52" t="s">
        <v>624</v>
      </c>
      <c r="G2108" s="7">
        <v>0</v>
      </c>
      <c r="H2108" s="17" t="s">
        <v>61</v>
      </c>
      <c r="I2108" s="3" t="s">
        <v>61</v>
      </c>
      <c r="J2108" s="3" t="s">
        <v>61</v>
      </c>
      <c r="K2108" s="3" t="s">
        <v>61</v>
      </c>
      <c r="L2108" s="3" t="s">
        <v>61</v>
      </c>
      <c r="M2108" s="3" t="s">
        <v>61</v>
      </c>
      <c r="N2108" s="3" t="s">
        <v>61</v>
      </c>
      <c r="O2108" s="18" t="s">
        <v>61</v>
      </c>
    </row>
    <row r="2109" spans="3:15" x14ac:dyDescent="0.2">
      <c r="C2109" s="70"/>
      <c r="D2109" s="67"/>
      <c r="E2109" s="4" t="s">
        <v>42</v>
      </c>
      <c r="F2109" s="52" t="s">
        <v>625</v>
      </c>
      <c r="G2109" s="7">
        <v>14</v>
      </c>
      <c r="H2109" s="17" t="s">
        <v>61</v>
      </c>
      <c r="I2109" s="3" t="s">
        <v>61</v>
      </c>
      <c r="J2109" s="3" t="s">
        <v>61</v>
      </c>
      <c r="K2109" s="1">
        <v>21.428571428571001</v>
      </c>
      <c r="L2109" s="1">
        <v>21.428571428571001</v>
      </c>
      <c r="M2109" s="1">
        <v>57.142857142856997</v>
      </c>
      <c r="N2109" s="3" t="s">
        <v>61</v>
      </c>
      <c r="O2109" s="8">
        <v>42.857142857143003</v>
      </c>
    </row>
    <row r="2110" spans="3:15" x14ac:dyDescent="0.2">
      <c r="C2110" s="70"/>
      <c r="D2110" s="67"/>
      <c r="E2110" s="4" t="s">
        <v>43</v>
      </c>
      <c r="F2110" s="52" t="s">
        <v>625</v>
      </c>
      <c r="G2110" s="7">
        <v>5</v>
      </c>
      <c r="H2110" s="17" t="s">
        <v>61</v>
      </c>
      <c r="I2110" s="3" t="s">
        <v>61</v>
      </c>
      <c r="J2110" s="3" t="s">
        <v>61</v>
      </c>
      <c r="K2110" s="1">
        <v>40</v>
      </c>
      <c r="L2110" s="3" t="s">
        <v>61</v>
      </c>
      <c r="M2110" s="1">
        <v>40</v>
      </c>
      <c r="N2110" s="1">
        <v>20</v>
      </c>
      <c r="O2110" s="8">
        <v>40</v>
      </c>
    </row>
    <row r="2111" spans="3:15" x14ac:dyDescent="0.2">
      <c r="C2111" s="70"/>
      <c r="D2111" s="67"/>
      <c r="E2111" s="4" t="s">
        <v>44</v>
      </c>
      <c r="F2111" s="52" t="s">
        <v>625</v>
      </c>
      <c r="G2111" s="7">
        <v>17</v>
      </c>
      <c r="H2111" s="17" t="s">
        <v>61</v>
      </c>
      <c r="I2111" s="3" t="s">
        <v>61</v>
      </c>
      <c r="J2111" s="3" t="s">
        <v>61</v>
      </c>
      <c r="K2111" s="1">
        <v>11.764705882353001</v>
      </c>
      <c r="L2111" s="1">
        <v>23.529411764706001</v>
      </c>
      <c r="M2111" s="1">
        <v>64.705882352941003</v>
      </c>
      <c r="N2111" s="3" t="s">
        <v>61</v>
      </c>
      <c r="O2111" s="8">
        <v>35.294117647058997</v>
      </c>
    </row>
    <row r="2112" spans="3:15" x14ac:dyDescent="0.2">
      <c r="C2112" s="70"/>
      <c r="D2112" s="67"/>
      <c r="E2112" s="4" t="s">
        <v>37</v>
      </c>
      <c r="F2112" s="52" t="s">
        <v>625</v>
      </c>
      <c r="G2112" s="7">
        <v>11</v>
      </c>
      <c r="H2112" s="17" t="s">
        <v>61</v>
      </c>
      <c r="I2112" s="3" t="s">
        <v>61</v>
      </c>
      <c r="J2112" s="3" t="s">
        <v>61</v>
      </c>
      <c r="K2112" s="1">
        <v>9.0909090909089993</v>
      </c>
      <c r="L2112" s="1">
        <v>18.181818181817999</v>
      </c>
      <c r="M2112" s="1">
        <v>54.545454545455001</v>
      </c>
      <c r="N2112" s="1">
        <v>18.181818181817999</v>
      </c>
      <c r="O2112" s="8">
        <v>27.272727272727</v>
      </c>
    </row>
    <row r="2113" spans="3:15" x14ac:dyDescent="0.2">
      <c r="C2113" s="66" t="s">
        <v>45</v>
      </c>
      <c r="D2113" s="64" t="s">
        <v>19</v>
      </c>
      <c r="E2113" s="5" t="s">
        <v>46</v>
      </c>
      <c r="F2113" s="51" t="s">
        <v>624</v>
      </c>
      <c r="G2113" s="6">
        <v>770</v>
      </c>
      <c r="H2113" s="13">
        <v>3.1168831168829998</v>
      </c>
      <c r="I2113" s="2">
        <v>5.7142857142860004</v>
      </c>
      <c r="J2113" s="2">
        <v>1.4285714285710001</v>
      </c>
      <c r="K2113" s="2">
        <v>13.506493506493999</v>
      </c>
      <c r="L2113" s="2">
        <v>6.6233766233770002</v>
      </c>
      <c r="M2113" s="2">
        <v>64.545454545455001</v>
      </c>
      <c r="N2113" s="2">
        <v>5.0649350649349998</v>
      </c>
      <c r="O2113" s="11">
        <v>30.389610389609999</v>
      </c>
    </row>
    <row r="2114" spans="3:15" ht="26" x14ac:dyDescent="0.2">
      <c r="C2114" s="70"/>
      <c r="D2114" s="65"/>
      <c r="E2114" s="4" t="s">
        <v>47</v>
      </c>
      <c r="F2114" s="52" t="s">
        <v>624</v>
      </c>
      <c r="G2114" s="7">
        <v>335</v>
      </c>
      <c r="H2114" s="9">
        <v>0.89552238805999995</v>
      </c>
      <c r="I2114" s="1">
        <v>4.7761194029849996</v>
      </c>
      <c r="J2114" s="1">
        <v>1.791044776119</v>
      </c>
      <c r="K2114" s="1">
        <v>14.328358208955001</v>
      </c>
      <c r="L2114" s="1">
        <v>6.8656716417909998</v>
      </c>
      <c r="M2114" s="1">
        <v>66.268656716417993</v>
      </c>
      <c r="N2114" s="1">
        <v>5.0746268656720002</v>
      </c>
      <c r="O2114" s="8">
        <v>28.656716417910001</v>
      </c>
    </row>
    <row r="2115" spans="3:15" x14ac:dyDescent="0.2">
      <c r="C2115" s="70"/>
      <c r="D2115" s="65"/>
      <c r="E2115" s="4" t="s">
        <v>48</v>
      </c>
      <c r="F2115" s="52" t="s">
        <v>625</v>
      </c>
      <c r="G2115" s="7">
        <v>34</v>
      </c>
      <c r="H2115" s="17" t="s">
        <v>61</v>
      </c>
      <c r="I2115" s="1">
        <v>2.9411764705880001</v>
      </c>
      <c r="J2115" s="3" t="s">
        <v>61</v>
      </c>
      <c r="K2115" s="1">
        <v>20.588235294118</v>
      </c>
      <c r="L2115" s="3" t="s">
        <v>61</v>
      </c>
      <c r="M2115" s="1">
        <v>67.647058823528994</v>
      </c>
      <c r="N2115" s="1">
        <v>8.8235294117649996</v>
      </c>
      <c r="O2115" s="8">
        <v>23.529411764706001</v>
      </c>
    </row>
    <row r="2116" spans="3:15" ht="39" x14ac:dyDescent="0.2">
      <c r="C2116" s="70"/>
      <c r="D2116" s="65"/>
      <c r="E2116" s="4" t="s">
        <v>49</v>
      </c>
      <c r="F2116" s="52" t="s">
        <v>624</v>
      </c>
      <c r="G2116" s="7">
        <v>318</v>
      </c>
      <c r="H2116" s="9">
        <v>0.31446540880500001</v>
      </c>
      <c r="I2116" s="1">
        <v>3.1446540880499998</v>
      </c>
      <c r="J2116" s="1">
        <v>0.31446540880500001</v>
      </c>
      <c r="K2116" s="1">
        <v>10.062893081761001</v>
      </c>
      <c r="L2116" s="1">
        <v>9.7484276729559998</v>
      </c>
      <c r="M2116" s="1">
        <v>70.754716981132006</v>
      </c>
      <c r="N2116" s="1">
        <v>5.660377358491</v>
      </c>
      <c r="O2116" s="8">
        <v>23.584905660377</v>
      </c>
    </row>
    <row r="2117" spans="3:15" x14ac:dyDescent="0.2">
      <c r="C2117" s="70"/>
      <c r="D2117" s="65"/>
      <c r="E2117" s="4" t="s">
        <v>50</v>
      </c>
      <c r="F2117" s="52" t="s">
        <v>625</v>
      </c>
      <c r="G2117" s="7">
        <v>18</v>
      </c>
      <c r="H2117" s="17" t="s">
        <v>61</v>
      </c>
      <c r="I2117" s="3" t="s">
        <v>61</v>
      </c>
      <c r="J2117" s="3" t="s">
        <v>61</v>
      </c>
      <c r="K2117" s="1">
        <v>5.5555555555560003</v>
      </c>
      <c r="L2117" s="3" t="s">
        <v>61</v>
      </c>
      <c r="M2117" s="1">
        <v>88.888888888888999</v>
      </c>
      <c r="N2117" s="1">
        <v>5.5555555555560003</v>
      </c>
      <c r="O2117" s="8">
        <v>5.5555555555560003</v>
      </c>
    </row>
    <row r="2118" spans="3:15" x14ac:dyDescent="0.2">
      <c r="C2118" s="70"/>
      <c r="D2118" s="65"/>
      <c r="E2118" s="4" t="s">
        <v>44</v>
      </c>
      <c r="F2118" s="52" t="s">
        <v>625</v>
      </c>
      <c r="G2118" s="7">
        <v>25</v>
      </c>
      <c r="H2118" s="9">
        <v>16</v>
      </c>
      <c r="I2118" s="1">
        <v>4</v>
      </c>
      <c r="J2118" s="3" t="s">
        <v>61</v>
      </c>
      <c r="K2118" s="3" t="s">
        <v>61</v>
      </c>
      <c r="L2118" s="1">
        <v>8</v>
      </c>
      <c r="M2118" s="1">
        <v>64</v>
      </c>
      <c r="N2118" s="1">
        <v>8</v>
      </c>
      <c r="O2118" s="8">
        <v>28</v>
      </c>
    </row>
    <row r="2119" spans="3:15" x14ac:dyDescent="0.2">
      <c r="C2119" s="70"/>
      <c r="D2119" s="65"/>
      <c r="E2119" s="4" t="s">
        <v>37</v>
      </c>
      <c r="F2119" s="52" t="s">
        <v>625</v>
      </c>
      <c r="G2119" s="7">
        <v>28</v>
      </c>
      <c r="H2119" s="9">
        <v>3.5714285714290002</v>
      </c>
      <c r="I2119" s="1">
        <v>3.5714285714290002</v>
      </c>
      <c r="J2119" s="3" t="s">
        <v>61</v>
      </c>
      <c r="K2119" s="3" t="s">
        <v>61</v>
      </c>
      <c r="L2119" s="1">
        <v>7.1428571428570002</v>
      </c>
      <c r="M2119" s="1">
        <v>67.857142857143003</v>
      </c>
      <c r="N2119" s="1">
        <v>17.857142857143</v>
      </c>
      <c r="O2119" s="8">
        <v>14.285714285714</v>
      </c>
    </row>
    <row r="2120" spans="3:15" x14ac:dyDescent="0.2">
      <c r="C2120" s="70"/>
      <c r="D2120" s="65"/>
      <c r="E2120" s="4" t="s">
        <v>51</v>
      </c>
      <c r="F2120" s="52" t="s">
        <v>624</v>
      </c>
      <c r="G2120" s="7">
        <v>1105</v>
      </c>
      <c r="H2120" s="9">
        <v>2.4434389140269999</v>
      </c>
      <c r="I2120" s="1">
        <v>5.4298642533940003</v>
      </c>
      <c r="J2120" s="1">
        <v>1.538461538462</v>
      </c>
      <c r="K2120" s="1">
        <v>13.755656108597</v>
      </c>
      <c r="L2120" s="1">
        <v>6.6968325791860002</v>
      </c>
      <c r="M2120" s="1">
        <v>65.067873303167005</v>
      </c>
      <c r="N2120" s="1">
        <v>5.0678733031669996</v>
      </c>
      <c r="O2120" s="8">
        <v>29.864253393664999</v>
      </c>
    </row>
    <row r="2121" spans="3:15" x14ac:dyDescent="0.2">
      <c r="C2121" s="70"/>
      <c r="D2121" s="65"/>
      <c r="E2121" s="4" t="s">
        <v>52</v>
      </c>
      <c r="F2121" s="52" t="s">
        <v>624</v>
      </c>
      <c r="G2121" s="7">
        <v>352</v>
      </c>
      <c r="H2121" s="9">
        <v>0.28409090909099999</v>
      </c>
      <c r="I2121" s="1">
        <v>3.125</v>
      </c>
      <c r="J2121" s="1">
        <v>0.28409090909099999</v>
      </c>
      <c r="K2121" s="1">
        <v>11.079545454545</v>
      </c>
      <c r="L2121" s="1">
        <v>8.8068181818180005</v>
      </c>
      <c r="M2121" s="1">
        <v>70.454545454544999</v>
      </c>
      <c r="N2121" s="1">
        <v>5.9659090909090002</v>
      </c>
      <c r="O2121" s="8">
        <v>23.579545454544999</v>
      </c>
    </row>
    <row r="2122" spans="3:15" x14ac:dyDescent="0.2">
      <c r="C2122" s="66" t="s">
        <v>53</v>
      </c>
      <c r="D2122" s="64" t="s">
        <v>19</v>
      </c>
      <c r="E2122" s="5" t="s">
        <v>54</v>
      </c>
      <c r="F2122" s="51" t="s">
        <v>624</v>
      </c>
      <c r="G2122" s="6">
        <v>513</v>
      </c>
      <c r="H2122" s="13">
        <v>0.97465886939599999</v>
      </c>
      <c r="I2122" s="2">
        <v>4.8732943469789998</v>
      </c>
      <c r="J2122" s="2">
        <v>1.364522417154</v>
      </c>
      <c r="K2122" s="2">
        <v>14.230019493177</v>
      </c>
      <c r="L2122" s="2">
        <v>9.5516569200780008</v>
      </c>
      <c r="M2122" s="2">
        <v>63.5477582846</v>
      </c>
      <c r="N2122" s="2">
        <v>5.4580896686160001</v>
      </c>
      <c r="O2122" s="11">
        <v>30.994152046783999</v>
      </c>
    </row>
    <row r="2123" spans="3:15" x14ac:dyDescent="0.2">
      <c r="C2123" s="70"/>
      <c r="D2123" s="65"/>
      <c r="E2123" s="4" t="s">
        <v>55</v>
      </c>
      <c r="F2123" s="52" t="s">
        <v>624</v>
      </c>
      <c r="G2123" s="7">
        <v>639</v>
      </c>
      <c r="H2123" s="9">
        <v>2.660406885759</v>
      </c>
      <c r="I2123" s="1">
        <v>5.3208137715179999</v>
      </c>
      <c r="J2123" s="1">
        <v>1.0954616588420001</v>
      </c>
      <c r="K2123" s="1">
        <v>12.989045383412</v>
      </c>
      <c r="L2123" s="1">
        <v>5.6338028169010004</v>
      </c>
      <c r="M2123" s="1">
        <v>66.823161189358004</v>
      </c>
      <c r="N2123" s="1">
        <v>5.4773082942100002</v>
      </c>
      <c r="O2123" s="8">
        <v>27.699530516431999</v>
      </c>
    </row>
    <row r="2124" spans="3:15" x14ac:dyDescent="0.2">
      <c r="C2124" s="70"/>
      <c r="D2124" s="65"/>
      <c r="E2124" s="4" t="s">
        <v>56</v>
      </c>
      <c r="F2124" s="52" t="s">
        <v>624</v>
      </c>
      <c r="G2124" s="7">
        <v>376</v>
      </c>
      <c r="H2124" s="9">
        <v>2.925531914894</v>
      </c>
      <c r="I2124" s="1">
        <v>3.7234042553190001</v>
      </c>
      <c r="J2124" s="1">
        <v>1.0638297872339999</v>
      </c>
      <c r="K2124" s="1">
        <v>9.574468085106</v>
      </c>
      <c r="L2124" s="1">
        <v>6.3829787234040003</v>
      </c>
      <c r="M2124" s="1">
        <v>70.478723404255007</v>
      </c>
      <c r="N2124" s="1">
        <v>5.8510638297869999</v>
      </c>
      <c r="O2124" s="8">
        <v>23.670212765957</v>
      </c>
    </row>
    <row r="2125" spans="3:15" x14ac:dyDescent="0.2">
      <c r="C2125" s="66" t="s">
        <v>57</v>
      </c>
      <c r="D2125" s="64" t="s">
        <v>19</v>
      </c>
      <c r="E2125" s="5" t="s">
        <v>58</v>
      </c>
      <c r="F2125" s="51" t="s">
        <v>624</v>
      </c>
      <c r="G2125" s="6">
        <v>537</v>
      </c>
      <c r="H2125" s="13">
        <v>1.117318435754</v>
      </c>
      <c r="I2125" s="2">
        <v>5.2141527001860002</v>
      </c>
      <c r="J2125" s="2">
        <v>1.3035381750470001</v>
      </c>
      <c r="K2125" s="2">
        <v>14.152700186220001</v>
      </c>
      <c r="L2125" s="2">
        <v>7.0763500931100003</v>
      </c>
      <c r="M2125" s="2">
        <v>66.294227188082004</v>
      </c>
      <c r="N2125" s="2">
        <v>4.8417132216010001</v>
      </c>
      <c r="O2125" s="11">
        <v>28.864059590317002</v>
      </c>
    </row>
    <row r="2126" spans="3:15" x14ac:dyDescent="0.2">
      <c r="C2126" s="67"/>
      <c r="D2126" s="65"/>
      <c r="E2126" s="4" t="s">
        <v>59</v>
      </c>
      <c r="F2126" s="52" t="s">
        <v>624</v>
      </c>
      <c r="G2126" s="7">
        <v>682</v>
      </c>
      <c r="H2126" s="9">
        <v>2.7859237536660002</v>
      </c>
      <c r="I2126" s="1">
        <v>5.718475073314</v>
      </c>
      <c r="J2126" s="1">
        <v>1.026392961877</v>
      </c>
      <c r="K2126" s="1">
        <v>11.290322580645</v>
      </c>
      <c r="L2126" s="1">
        <v>7.6246334310849999</v>
      </c>
      <c r="M2126" s="1">
        <v>66.129032258064996</v>
      </c>
      <c r="N2126" s="1">
        <v>5.4252199413489999</v>
      </c>
      <c r="O2126" s="8">
        <v>28.445747800587</v>
      </c>
    </row>
    <row r="2127" spans="3:15" x14ac:dyDescent="0.2">
      <c r="C2127" s="71"/>
      <c r="D2127" s="68"/>
      <c r="E2127" s="19" t="s">
        <v>60</v>
      </c>
      <c r="F2127" s="53" t="s">
        <v>624</v>
      </c>
      <c r="G2127" s="21">
        <v>309</v>
      </c>
      <c r="H2127" s="36">
        <v>2.5889967637539999</v>
      </c>
      <c r="I2127" s="16">
        <v>1.9417475728160001</v>
      </c>
      <c r="J2127" s="16">
        <v>1.2944983818769999</v>
      </c>
      <c r="K2127" s="16">
        <v>12.621359223301001</v>
      </c>
      <c r="L2127" s="16">
        <v>6.1488673139159999</v>
      </c>
      <c r="M2127" s="16">
        <v>68.284789644013003</v>
      </c>
      <c r="N2127" s="16">
        <v>7.1197411003240001</v>
      </c>
      <c r="O2127" s="34">
        <v>24.595469255663001</v>
      </c>
    </row>
    <row r="2128" spans="3:15" x14ac:dyDescent="0.2">
      <c r="C2128" s="44" t="s">
        <v>626</v>
      </c>
    </row>
    <row r="2129" spans="2:22" x14ac:dyDescent="0.2">
      <c r="B2129" s="22" t="str">
        <f xml:space="preserve"> HYPERLINK("#'目次'!B32", "[26]")</f>
        <v>[26]</v>
      </c>
      <c r="C2129" s="58" t="s">
        <v>301</v>
      </c>
      <c r="D2129" s="59"/>
      <c r="E2129" s="59"/>
      <c r="F2129" s="59"/>
      <c r="G2129" s="59"/>
      <c r="H2129" s="59"/>
      <c r="I2129" s="59"/>
      <c r="J2129" s="59"/>
      <c r="K2129" s="59"/>
      <c r="L2129" s="59"/>
      <c r="M2129" s="59"/>
      <c r="N2129" s="59"/>
      <c r="O2129" s="59"/>
      <c r="P2129" s="59"/>
      <c r="Q2129" s="59"/>
      <c r="R2129" s="59"/>
      <c r="S2129" s="59"/>
      <c r="T2129" s="59"/>
      <c r="U2129" s="59"/>
      <c r="V2129" s="59"/>
    </row>
    <row r="2132" spans="2:22" x14ac:dyDescent="0.2">
      <c r="C2132" s="58" t="s">
        <v>13</v>
      </c>
      <c r="D2132" s="59"/>
      <c r="E2132" s="59"/>
      <c r="F2132" s="59"/>
      <c r="G2132" s="59"/>
      <c r="H2132" s="59"/>
      <c r="I2132" s="59"/>
      <c r="J2132" s="59"/>
      <c r="K2132" s="59"/>
      <c r="L2132" s="59"/>
      <c r="M2132" s="59"/>
      <c r="N2132" s="59"/>
      <c r="O2132" s="59"/>
      <c r="P2132" s="59"/>
      <c r="Q2132" s="59"/>
      <c r="R2132" s="59"/>
      <c r="S2132" s="59"/>
      <c r="T2132" s="59"/>
      <c r="U2132" s="59"/>
      <c r="V2132" s="59"/>
    </row>
    <row r="2133" spans="2:22" ht="65" x14ac:dyDescent="0.2">
      <c r="C2133" s="60"/>
      <c r="D2133" s="61"/>
      <c r="E2133" s="61"/>
      <c r="F2133" s="61"/>
      <c r="G2133" s="20" t="s">
        <v>14</v>
      </c>
      <c r="H2133" s="25" t="s">
        <v>292</v>
      </c>
      <c r="I2133" s="10" t="s">
        <v>293</v>
      </c>
      <c r="J2133" s="10" t="s">
        <v>294</v>
      </c>
      <c r="K2133" s="10" t="s">
        <v>295</v>
      </c>
      <c r="L2133" s="10" t="s">
        <v>296</v>
      </c>
      <c r="M2133" s="10" t="s">
        <v>302</v>
      </c>
      <c r="N2133" s="10" t="s">
        <v>37</v>
      </c>
      <c r="O2133" s="26" t="s">
        <v>303</v>
      </c>
    </row>
    <row r="2134" spans="2:22" x14ac:dyDescent="0.2">
      <c r="C2134" s="62"/>
      <c r="D2134" s="63"/>
      <c r="E2134" s="63"/>
      <c r="F2134" s="63"/>
      <c r="G2134" s="23"/>
      <c r="H2134" s="31"/>
      <c r="I2134" s="12"/>
      <c r="J2134" s="12"/>
      <c r="K2134" s="12"/>
      <c r="L2134" s="12"/>
      <c r="M2134" s="12"/>
      <c r="N2134" s="12"/>
      <c r="O2134" s="28"/>
    </row>
    <row r="2135" spans="2:22" x14ac:dyDescent="0.2">
      <c r="C2135" s="24"/>
      <c r="D2135" s="30"/>
      <c r="E2135" s="29" t="s">
        <v>14</v>
      </c>
      <c r="F2135" s="50" t="s">
        <v>624</v>
      </c>
      <c r="G2135" s="27">
        <v>1528</v>
      </c>
      <c r="H2135" s="15">
        <v>2.8795811518319998</v>
      </c>
      <c r="I2135" s="15">
        <v>7.9188481675390001</v>
      </c>
      <c r="J2135" s="15">
        <v>5.8246073298430003</v>
      </c>
      <c r="K2135" s="15">
        <v>65.183246073297994</v>
      </c>
      <c r="L2135" s="15">
        <v>11.649214659686001</v>
      </c>
      <c r="M2135" s="15">
        <v>1.3743455497379999</v>
      </c>
      <c r="N2135" s="15">
        <v>5.1701570680630002</v>
      </c>
      <c r="O2135" s="33">
        <v>93.455497382198999</v>
      </c>
    </row>
    <row r="2136" spans="2:22" x14ac:dyDescent="0.2">
      <c r="C2136" s="69" t="s">
        <v>18</v>
      </c>
      <c r="D2136" s="64" t="s">
        <v>19</v>
      </c>
      <c r="E2136" s="5" t="s">
        <v>20</v>
      </c>
      <c r="F2136" s="51" t="s">
        <v>624</v>
      </c>
      <c r="G2136" s="6">
        <v>763</v>
      </c>
      <c r="H2136" s="13">
        <v>3.9318479685450001</v>
      </c>
      <c r="I2136" s="2">
        <v>12.581913499344999</v>
      </c>
      <c r="J2136" s="2">
        <v>9.4364351245089999</v>
      </c>
      <c r="K2136" s="2">
        <v>66.448230668413999</v>
      </c>
      <c r="L2136" s="2">
        <v>2.62123197903</v>
      </c>
      <c r="M2136" s="2">
        <v>1.0484927916119999</v>
      </c>
      <c r="N2136" s="2">
        <v>3.9318479685450001</v>
      </c>
      <c r="O2136" s="11">
        <v>95.019659239842994</v>
      </c>
    </row>
    <row r="2137" spans="2:22" x14ac:dyDescent="0.2">
      <c r="C2137" s="70"/>
      <c r="D2137" s="65"/>
      <c r="E2137" s="4" t="s">
        <v>21</v>
      </c>
      <c r="F2137" s="52" t="s">
        <v>624</v>
      </c>
      <c r="G2137" s="7">
        <v>765</v>
      </c>
      <c r="H2137" s="9">
        <v>1.830065359477</v>
      </c>
      <c r="I2137" s="1">
        <v>3.2679738562090002</v>
      </c>
      <c r="J2137" s="1">
        <v>2.2222222222219998</v>
      </c>
      <c r="K2137" s="1">
        <v>63.921568627451002</v>
      </c>
      <c r="L2137" s="1">
        <v>20.653594771241998</v>
      </c>
      <c r="M2137" s="1">
        <v>1.6993464052289999</v>
      </c>
      <c r="N2137" s="1">
        <v>6.4052287581699998</v>
      </c>
      <c r="O2137" s="8">
        <v>91.895424836600995</v>
      </c>
    </row>
    <row r="2138" spans="2:22" x14ac:dyDescent="0.2">
      <c r="C2138" s="66" t="s">
        <v>22</v>
      </c>
      <c r="D2138" s="66" t="s">
        <v>23</v>
      </c>
      <c r="E2138" s="5" t="s">
        <v>24</v>
      </c>
      <c r="F2138" s="51" t="s">
        <v>624</v>
      </c>
      <c r="G2138" s="6">
        <v>302</v>
      </c>
      <c r="H2138" s="13">
        <v>1.655629139073</v>
      </c>
      <c r="I2138" s="2">
        <v>7.9470198675499999</v>
      </c>
      <c r="J2138" s="2">
        <v>5.2980132450330002</v>
      </c>
      <c r="K2138" s="2">
        <v>72.516556291390998</v>
      </c>
      <c r="L2138" s="2">
        <v>9.6026490066230004</v>
      </c>
      <c r="M2138" s="2">
        <v>1.324503311258</v>
      </c>
      <c r="N2138" s="2">
        <v>1.655629139073</v>
      </c>
      <c r="O2138" s="11">
        <v>97.019867549669002</v>
      </c>
    </row>
    <row r="2139" spans="2:22" x14ac:dyDescent="0.2">
      <c r="C2139" s="70"/>
      <c r="D2139" s="67"/>
      <c r="E2139" s="4" t="s">
        <v>25</v>
      </c>
      <c r="F2139" s="52" t="s">
        <v>624</v>
      </c>
      <c r="G2139" s="7">
        <v>329</v>
      </c>
      <c r="H2139" s="9">
        <v>2.1276595744679998</v>
      </c>
      <c r="I2139" s="1">
        <v>6.0790273556230003</v>
      </c>
      <c r="J2139" s="1">
        <v>7.5987841945290002</v>
      </c>
      <c r="K2139" s="1">
        <v>66.869300911853998</v>
      </c>
      <c r="L2139" s="1">
        <v>13.069908814590001</v>
      </c>
      <c r="M2139" s="1">
        <v>1.2158054711249999</v>
      </c>
      <c r="N2139" s="1">
        <v>3.0395136778120002</v>
      </c>
      <c r="O2139" s="8">
        <v>95.744680851064004</v>
      </c>
    </row>
    <row r="2140" spans="2:22" x14ac:dyDescent="0.2">
      <c r="C2140" s="70"/>
      <c r="D2140" s="67"/>
      <c r="E2140" s="4" t="s">
        <v>26</v>
      </c>
      <c r="F2140" s="52" t="s">
        <v>624</v>
      </c>
      <c r="G2140" s="7">
        <v>355</v>
      </c>
      <c r="H2140" s="9">
        <v>1.9718309859150001</v>
      </c>
      <c r="I2140" s="1">
        <v>9.8591549295770005</v>
      </c>
      <c r="J2140" s="1">
        <v>5.3521126760559996</v>
      </c>
      <c r="K2140" s="1">
        <v>68.450704225351998</v>
      </c>
      <c r="L2140" s="1">
        <v>8.7323943661969992</v>
      </c>
      <c r="M2140" s="1">
        <v>1.12676056338</v>
      </c>
      <c r="N2140" s="1">
        <v>4.507042253521</v>
      </c>
      <c r="O2140" s="8">
        <v>94.366197183099004</v>
      </c>
    </row>
    <row r="2141" spans="2:22" x14ac:dyDescent="0.2">
      <c r="C2141" s="70"/>
      <c r="D2141" s="67"/>
      <c r="E2141" s="4" t="s">
        <v>27</v>
      </c>
      <c r="F2141" s="52" t="s">
        <v>624</v>
      </c>
      <c r="G2141" s="7">
        <v>254</v>
      </c>
      <c r="H2141" s="9">
        <v>3.9370078740159999</v>
      </c>
      <c r="I2141" s="1">
        <v>9.0551181102360001</v>
      </c>
      <c r="J2141" s="1">
        <v>6.6929133858269996</v>
      </c>
      <c r="K2141" s="1">
        <v>57.874015748030999</v>
      </c>
      <c r="L2141" s="1">
        <v>12.992125984252</v>
      </c>
      <c r="M2141" s="1">
        <v>1.574803149606</v>
      </c>
      <c r="N2141" s="1">
        <v>7.8740157480309998</v>
      </c>
      <c r="O2141" s="8">
        <v>90.551181102361994</v>
      </c>
    </row>
    <row r="2142" spans="2:22" x14ac:dyDescent="0.2">
      <c r="C2142" s="70"/>
      <c r="D2142" s="67"/>
      <c r="E2142" s="4" t="s">
        <v>28</v>
      </c>
      <c r="F2142" s="52" t="s">
        <v>624</v>
      </c>
      <c r="G2142" s="7">
        <v>288</v>
      </c>
      <c r="H2142" s="9">
        <v>5.208333333333</v>
      </c>
      <c r="I2142" s="1">
        <v>6.5972222222220003</v>
      </c>
      <c r="J2142" s="1">
        <v>4.166666666667</v>
      </c>
      <c r="K2142" s="1">
        <v>57.986111111111001</v>
      </c>
      <c r="L2142" s="1">
        <v>14.583333333333</v>
      </c>
      <c r="M2142" s="1">
        <v>1.7361111111109999</v>
      </c>
      <c r="N2142" s="1">
        <v>9.7222222222219994</v>
      </c>
      <c r="O2142" s="8">
        <v>88.541666666666998</v>
      </c>
    </row>
    <row r="2143" spans="2:22" x14ac:dyDescent="0.2">
      <c r="C2143" s="70"/>
      <c r="D2143" s="67"/>
      <c r="E2143" s="4" t="s">
        <v>29</v>
      </c>
      <c r="F2143" s="52" t="s">
        <v>624</v>
      </c>
      <c r="G2143" s="7">
        <v>1226</v>
      </c>
      <c r="H2143" s="9">
        <v>3.181076672104</v>
      </c>
      <c r="I2143" s="1">
        <v>7.9119086460029999</v>
      </c>
      <c r="J2143" s="1">
        <v>5.9543230016309998</v>
      </c>
      <c r="K2143" s="1">
        <v>63.376835236542</v>
      </c>
      <c r="L2143" s="1">
        <v>12.153344208808999</v>
      </c>
      <c r="M2143" s="1">
        <v>1.3866231647630001</v>
      </c>
      <c r="N2143" s="1">
        <v>6.0358890701470003</v>
      </c>
      <c r="O2143" s="8">
        <v>92.577487765089998</v>
      </c>
    </row>
    <row r="2144" spans="2:22" x14ac:dyDescent="0.2">
      <c r="C2144" s="70"/>
      <c r="D2144" s="67"/>
      <c r="E2144" s="4" t="s">
        <v>30</v>
      </c>
      <c r="F2144" s="52" t="s">
        <v>624</v>
      </c>
      <c r="G2144" s="7">
        <v>542</v>
      </c>
      <c r="H2144" s="9">
        <v>4.6125461254609998</v>
      </c>
      <c r="I2144" s="1">
        <v>7.749077490775</v>
      </c>
      <c r="J2144" s="1">
        <v>5.3505535055350002</v>
      </c>
      <c r="K2144" s="1">
        <v>57.933579335792999</v>
      </c>
      <c r="L2144" s="1">
        <v>13.837638376384</v>
      </c>
      <c r="M2144" s="1">
        <v>1.6605166051660001</v>
      </c>
      <c r="N2144" s="1">
        <v>8.8560885608860005</v>
      </c>
      <c r="O2144" s="8">
        <v>89.483394833947997</v>
      </c>
    </row>
    <row r="2145" spans="3:15" x14ac:dyDescent="0.2">
      <c r="C2145" s="70"/>
      <c r="D2145" s="66" t="s">
        <v>20</v>
      </c>
      <c r="E2145" s="5" t="s">
        <v>24</v>
      </c>
      <c r="F2145" s="51" t="s">
        <v>624</v>
      </c>
      <c r="G2145" s="6">
        <v>153</v>
      </c>
      <c r="H2145" s="13">
        <v>2.6143790849670001</v>
      </c>
      <c r="I2145" s="2">
        <v>11.764705882353001</v>
      </c>
      <c r="J2145" s="2">
        <v>8.4967320261440005</v>
      </c>
      <c r="K2145" s="2">
        <v>69.934640522875995</v>
      </c>
      <c r="L2145" s="2">
        <v>4.5751633986930003</v>
      </c>
      <c r="M2145" s="2">
        <v>1.3071895424840001</v>
      </c>
      <c r="N2145" s="2">
        <v>1.3071895424840001</v>
      </c>
      <c r="O2145" s="11">
        <v>97.385620915033002</v>
      </c>
    </row>
    <row r="2146" spans="3:15" x14ac:dyDescent="0.2">
      <c r="C2146" s="70"/>
      <c r="D2146" s="67"/>
      <c r="E2146" s="4" t="s">
        <v>25</v>
      </c>
      <c r="F2146" s="52" t="s">
        <v>624</v>
      </c>
      <c r="G2146" s="7">
        <v>174</v>
      </c>
      <c r="H2146" s="9">
        <v>2.8735632183909998</v>
      </c>
      <c r="I2146" s="1">
        <v>8.6206896551720007</v>
      </c>
      <c r="J2146" s="1">
        <v>10.919540229885</v>
      </c>
      <c r="K2146" s="1">
        <v>68.965517241379004</v>
      </c>
      <c r="L2146" s="1">
        <v>3.4482758620689999</v>
      </c>
      <c r="M2146" s="1">
        <v>1.149425287356</v>
      </c>
      <c r="N2146" s="1">
        <v>4.0229885057469996</v>
      </c>
      <c r="O2146" s="8">
        <v>94.827586206896996</v>
      </c>
    </row>
    <row r="2147" spans="3:15" x14ac:dyDescent="0.2">
      <c r="C2147" s="70"/>
      <c r="D2147" s="67"/>
      <c r="E2147" s="4" t="s">
        <v>26</v>
      </c>
      <c r="F2147" s="52" t="s">
        <v>624</v>
      </c>
      <c r="G2147" s="7">
        <v>180</v>
      </c>
      <c r="H2147" s="9">
        <v>3.333333333333</v>
      </c>
      <c r="I2147" s="1">
        <v>16.666666666666998</v>
      </c>
      <c r="J2147" s="1">
        <v>9.4444444444440006</v>
      </c>
      <c r="K2147" s="1">
        <v>65</v>
      </c>
      <c r="L2147" s="1">
        <v>1.666666666667</v>
      </c>
      <c r="M2147" s="1">
        <v>1.1111111111109999</v>
      </c>
      <c r="N2147" s="1">
        <v>2.7777777777780002</v>
      </c>
      <c r="O2147" s="8">
        <v>96.111111111111001</v>
      </c>
    </row>
    <row r="2148" spans="3:15" x14ac:dyDescent="0.2">
      <c r="C2148" s="70"/>
      <c r="D2148" s="67"/>
      <c r="E2148" s="4" t="s">
        <v>27</v>
      </c>
      <c r="F2148" s="52" t="s">
        <v>624</v>
      </c>
      <c r="G2148" s="7">
        <v>121</v>
      </c>
      <c r="H2148" s="9">
        <v>4.9586776859499997</v>
      </c>
      <c r="I2148" s="1">
        <v>15.702479338843</v>
      </c>
      <c r="J2148" s="1">
        <v>9.9173553719009995</v>
      </c>
      <c r="K2148" s="1">
        <v>61.983471074379999</v>
      </c>
      <c r="L2148" s="1">
        <v>2.4793388429749998</v>
      </c>
      <c r="M2148" s="1">
        <v>1.6528925619829999</v>
      </c>
      <c r="N2148" s="1">
        <v>3.305785123967</v>
      </c>
      <c r="O2148" s="8">
        <v>95.041322314050007</v>
      </c>
    </row>
    <row r="2149" spans="3:15" x14ac:dyDescent="0.2">
      <c r="C2149" s="70"/>
      <c r="D2149" s="67"/>
      <c r="E2149" s="4" t="s">
        <v>28</v>
      </c>
      <c r="F2149" s="52" t="s">
        <v>624</v>
      </c>
      <c r="G2149" s="7">
        <v>135</v>
      </c>
      <c r="H2149" s="9">
        <v>6.666666666667</v>
      </c>
      <c r="I2149" s="1">
        <v>10.370370370370001</v>
      </c>
      <c r="J2149" s="1">
        <v>8.1481481481479996</v>
      </c>
      <c r="K2149" s="1">
        <v>65.185185185185006</v>
      </c>
      <c r="L2149" s="1">
        <v>0.74074074074100005</v>
      </c>
      <c r="M2149" s="3" t="s">
        <v>61</v>
      </c>
      <c r="N2149" s="1">
        <v>8.8888888888889994</v>
      </c>
      <c r="O2149" s="8">
        <v>91.111111111111001</v>
      </c>
    </row>
    <row r="2150" spans="3:15" x14ac:dyDescent="0.2">
      <c r="C2150" s="70"/>
      <c r="D2150" s="67"/>
      <c r="E2150" s="4" t="s">
        <v>29</v>
      </c>
      <c r="F2150" s="52" t="s">
        <v>624</v>
      </c>
      <c r="G2150" s="7">
        <v>610</v>
      </c>
      <c r="H2150" s="9">
        <v>4.2622950819670002</v>
      </c>
      <c r="I2150" s="1">
        <v>12.786885245902001</v>
      </c>
      <c r="J2150" s="1">
        <v>9.6721311475410001</v>
      </c>
      <c r="K2150" s="1">
        <v>65.573770491803003</v>
      </c>
      <c r="L2150" s="1">
        <v>2.1311475409840002</v>
      </c>
      <c r="M2150" s="1">
        <v>0.98360655737699998</v>
      </c>
      <c r="N2150" s="1">
        <v>4.5901639344260001</v>
      </c>
      <c r="O2150" s="8">
        <v>94.426229508196997</v>
      </c>
    </row>
    <row r="2151" spans="3:15" x14ac:dyDescent="0.2">
      <c r="C2151" s="70"/>
      <c r="D2151" s="67"/>
      <c r="E2151" s="4" t="s">
        <v>30</v>
      </c>
      <c r="F2151" s="52" t="s">
        <v>624</v>
      </c>
      <c r="G2151" s="7">
        <v>256</v>
      </c>
      <c r="H2151" s="9">
        <v>5.859375</v>
      </c>
      <c r="I2151" s="1">
        <v>12.890625</v>
      </c>
      <c r="J2151" s="1">
        <v>8.984375</v>
      </c>
      <c r="K2151" s="1">
        <v>63.671875</v>
      </c>
      <c r="L2151" s="1">
        <v>1.5625</v>
      </c>
      <c r="M2151" s="1">
        <v>0.78125</v>
      </c>
      <c r="N2151" s="1">
        <v>6.25</v>
      </c>
      <c r="O2151" s="8">
        <v>92.96875</v>
      </c>
    </row>
    <row r="2152" spans="3:15" x14ac:dyDescent="0.2">
      <c r="C2152" s="70"/>
      <c r="D2152" s="66" t="s">
        <v>21</v>
      </c>
      <c r="E2152" s="5" t="s">
        <v>24</v>
      </c>
      <c r="F2152" s="51" t="s">
        <v>624</v>
      </c>
      <c r="G2152" s="6">
        <v>149</v>
      </c>
      <c r="H2152" s="13">
        <v>0.67114093959700005</v>
      </c>
      <c r="I2152" s="2">
        <v>4.0268456375839996</v>
      </c>
      <c r="J2152" s="2">
        <v>2.0134228187919998</v>
      </c>
      <c r="K2152" s="2">
        <v>75.167785234899</v>
      </c>
      <c r="L2152" s="2">
        <v>14.765100671141001</v>
      </c>
      <c r="M2152" s="2">
        <v>1.342281879195</v>
      </c>
      <c r="N2152" s="2">
        <v>2.0134228187919998</v>
      </c>
      <c r="O2152" s="11">
        <v>96.644295302013006</v>
      </c>
    </row>
    <row r="2153" spans="3:15" x14ac:dyDescent="0.2">
      <c r="C2153" s="70"/>
      <c r="D2153" s="67"/>
      <c r="E2153" s="4" t="s">
        <v>25</v>
      </c>
      <c r="F2153" s="52" t="s">
        <v>624</v>
      </c>
      <c r="G2153" s="7">
        <v>155</v>
      </c>
      <c r="H2153" s="9">
        <v>1.2903225806450001</v>
      </c>
      <c r="I2153" s="1">
        <v>3.2258064516129998</v>
      </c>
      <c r="J2153" s="1">
        <v>3.8709677419349999</v>
      </c>
      <c r="K2153" s="1">
        <v>64.516129032257993</v>
      </c>
      <c r="L2153" s="1">
        <v>23.870967741935001</v>
      </c>
      <c r="M2153" s="1">
        <v>1.2903225806450001</v>
      </c>
      <c r="N2153" s="1">
        <v>1.935483870968</v>
      </c>
      <c r="O2153" s="8">
        <v>96.774193548387004</v>
      </c>
    </row>
    <row r="2154" spans="3:15" x14ac:dyDescent="0.2">
      <c r="C2154" s="70"/>
      <c r="D2154" s="67"/>
      <c r="E2154" s="4" t="s">
        <v>26</v>
      </c>
      <c r="F2154" s="52" t="s">
        <v>624</v>
      </c>
      <c r="G2154" s="7">
        <v>175</v>
      </c>
      <c r="H2154" s="9">
        <v>0.57142857142900005</v>
      </c>
      <c r="I2154" s="1">
        <v>2.8571428571430002</v>
      </c>
      <c r="J2154" s="1">
        <v>1.142857142857</v>
      </c>
      <c r="K2154" s="1">
        <v>72</v>
      </c>
      <c r="L2154" s="1">
        <v>16</v>
      </c>
      <c r="M2154" s="1">
        <v>1.142857142857</v>
      </c>
      <c r="N2154" s="1">
        <v>6.2857142857139996</v>
      </c>
      <c r="O2154" s="8">
        <v>92.571428571428996</v>
      </c>
    </row>
    <row r="2155" spans="3:15" x14ac:dyDescent="0.2">
      <c r="C2155" s="70"/>
      <c r="D2155" s="67"/>
      <c r="E2155" s="4" t="s">
        <v>27</v>
      </c>
      <c r="F2155" s="52" t="s">
        <v>624</v>
      </c>
      <c r="G2155" s="7">
        <v>133</v>
      </c>
      <c r="H2155" s="9">
        <v>3.0075187969920001</v>
      </c>
      <c r="I2155" s="1">
        <v>3.0075187969920001</v>
      </c>
      <c r="J2155" s="1">
        <v>3.7593984962409999</v>
      </c>
      <c r="K2155" s="1">
        <v>54.135338345865001</v>
      </c>
      <c r="L2155" s="1">
        <v>22.556390977444</v>
      </c>
      <c r="M2155" s="1">
        <v>1.503759398496</v>
      </c>
      <c r="N2155" s="1">
        <v>12.030075187970001</v>
      </c>
      <c r="O2155" s="8">
        <v>86.466165413534</v>
      </c>
    </row>
    <row r="2156" spans="3:15" x14ac:dyDescent="0.2">
      <c r="C2156" s="70"/>
      <c r="D2156" s="67"/>
      <c r="E2156" s="4" t="s">
        <v>28</v>
      </c>
      <c r="F2156" s="52" t="s">
        <v>624</v>
      </c>
      <c r="G2156" s="7">
        <v>153</v>
      </c>
      <c r="H2156" s="9">
        <v>3.9215686274510002</v>
      </c>
      <c r="I2156" s="1">
        <v>3.2679738562090002</v>
      </c>
      <c r="J2156" s="1">
        <v>0.65359477124200005</v>
      </c>
      <c r="K2156" s="1">
        <v>51.633986928105003</v>
      </c>
      <c r="L2156" s="1">
        <v>26.797385620915001</v>
      </c>
      <c r="M2156" s="1">
        <v>3.2679738562090002</v>
      </c>
      <c r="N2156" s="1">
        <v>10.457516339869001</v>
      </c>
      <c r="O2156" s="8">
        <v>86.274509803922001</v>
      </c>
    </row>
    <row r="2157" spans="3:15" x14ac:dyDescent="0.2">
      <c r="C2157" s="70"/>
      <c r="D2157" s="67"/>
      <c r="E2157" s="4" t="s">
        <v>29</v>
      </c>
      <c r="F2157" s="52" t="s">
        <v>624</v>
      </c>
      <c r="G2157" s="7">
        <v>616</v>
      </c>
      <c r="H2157" s="9">
        <v>2.1103896103899999</v>
      </c>
      <c r="I2157" s="1">
        <v>3.0844155844159999</v>
      </c>
      <c r="J2157" s="1">
        <v>2.2727272727269998</v>
      </c>
      <c r="K2157" s="1">
        <v>61.201298701299002</v>
      </c>
      <c r="L2157" s="1">
        <v>22.077922077922</v>
      </c>
      <c r="M2157" s="1">
        <v>1.785714285714</v>
      </c>
      <c r="N2157" s="1">
        <v>7.4675324675320001</v>
      </c>
      <c r="O2157" s="8">
        <v>90.746753246753002</v>
      </c>
    </row>
    <row r="2158" spans="3:15" x14ac:dyDescent="0.2">
      <c r="C2158" s="70"/>
      <c r="D2158" s="67"/>
      <c r="E2158" s="4" t="s">
        <v>30</v>
      </c>
      <c r="F2158" s="52" t="s">
        <v>624</v>
      </c>
      <c r="G2158" s="7">
        <v>286</v>
      </c>
      <c r="H2158" s="9">
        <v>3.4965034965030002</v>
      </c>
      <c r="I2158" s="1">
        <v>3.1468531468530001</v>
      </c>
      <c r="J2158" s="1">
        <v>2.0979020979020002</v>
      </c>
      <c r="K2158" s="1">
        <v>52.797202797202999</v>
      </c>
      <c r="L2158" s="1">
        <v>24.825174825175001</v>
      </c>
      <c r="M2158" s="1">
        <v>2.4475524475519999</v>
      </c>
      <c r="N2158" s="1">
        <v>11.188811188811</v>
      </c>
      <c r="O2158" s="8">
        <v>86.363636363636004</v>
      </c>
    </row>
    <row r="2159" spans="3:15" x14ac:dyDescent="0.2">
      <c r="C2159" s="66" t="s">
        <v>31</v>
      </c>
      <c r="D2159" s="66" t="s">
        <v>23</v>
      </c>
      <c r="E2159" s="5" t="s">
        <v>32</v>
      </c>
      <c r="F2159" s="51" t="s">
        <v>624</v>
      </c>
      <c r="G2159" s="6">
        <v>72</v>
      </c>
      <c r="H2159" s="13">
        <v>6.9444444444439997</v>
      </c>
      <c r="I2159" s="2">
        <v>1.3888888888890001</v>
      </c>
      <c r="J2159" s="2">
        <v>1.3888888888890001</v>
      </c>
      <c r="K2159" s="2">
        <v>66.666666666666998</v>
      </c>
      <c r="L2159" s="2">
        <v>12.5</v>
      </c>
      <c r="M2159" s="2">
        <v>5.5555555555560003</v>
      </c>
      <c r="N2159" s="2">
        <v>5.5555555555560003</v>
      </c>
      <c r="O2159" s="11">
        <v>88.888888888888999</v>
      </c>
    </row>
    <row r="2160" spans="3:15" ht="26" x14ac:dyDescent="0.2">
      <c r="C2160" s="70"/>
      <c r="D2160" s="67"/>
      <c r="E2160" s="4" t="s">
        <v>33</v>
      </c>
      <c r="F2160" s="52" t="s">
        <v>624</v>
      </c>
      <c r="G2160" s="7">
        <v>1007</v>
      </c>
      <c r="H2160" s="9">
        <v>2.7805362462760002</v>
      </c>
      <c r="I2160" s="1">
        <v>8.5402184707049997</v>
      </c>
      <c r="J2160" s="1">
        <v>6.7527308838130002</v>
      </c>
      <c r="K2160" s="1">
        <v>66.137040714994995</v>
      </c>
      <c r="L2160" s="1">
        <v>10.228401191658</v>
      </c>
      <c r="M2160" s="1">
        <v>0.89374379344599997</v>
      </c>
      <c r="N2160" s="1">
        <v>4.6673286991060001</v>
      </c>
      <c r="O2160" s="8">
        <v>94.438927507448</v>
      </c>
    </row>
    <row r="2161" spans="3:15" ht="39" x14ac:dyDescent="0.2">
      <c r="C2161" s="70"/>
      <c r="D2161" s="67"/>
      <c r="E2161" s="4" t="s">
        <v>34</v>
      </c>
      <c r="F2161" s="52" t="s">
        <v>625</v>
      </c>
      <c r="G2161" s="7">
        <v>15</v>
      </c>
      <c r="H2161" s="17" t="s">
        <v>61</v>
      </c>
      <c r="I2161" s="1">
        <v>6.666666666667</v>
      </c>
      <c r="J2161" s="1">
        <v>6.666666666667</v>
      </c>
      <c r="K2161" s="1">
        <v>60</v>
      </c>
      <c r="L2161" s="1">
        <v>26.666666666666998</v>
      </c>
      <c r="M2161" s="3" t="s">
        <v>61</v>
      </c>
      <c r="N2161" s="3" t="s">
        <v>61</v>
      </c>
      <c r="O2161" s="8">
        <v>100</v>
      </c>
    </row>
    <row r="2162" spans="3:15" ht="39" x14ac:dyDescent="0.2">
      <c r="C2162" s="70"/>
      <c r="D2162" s="67"/>
      <c r="E2162" s="4" t="s">
        <v>35</v>
      </c>
      <c r="F2162" s="52" t="s">
        <v>624</v>
      </c>
      <c r="G2162" s="7">
        <v>197</v>
      </c>
      <c r="H2162" s="17" t="s">
        <v>61</v>
      </c>
      <c r="I2162" s="1">
        <v>8.6294416243650005</v>
      </c>
      <c r="J2162" s="1">
        <v>6.598984771574</v>
      </c>
      <c r="K2162" s="1">
        <v>70.050761421320004</v>
      </c>
      <c r="L2162" s="1">
        <v>10.152284263959</v>
      </c>
      <c r="M2162" s="1">
        <v>0.50761421319800004</v>
      </c>
      <c r="N2162" s="1">
        <v>4.0609137055840003</v>
      </c>
      <c r="O2162" s="8">
        <v>95.431472081218004</v>
      </c>
    </row>
    <row r="2163" spans="3:15" ht="26" x14ac:dyDescent="0.2">
      <c r="C2163" s="70"/>
      <c r="D2163" s="67"/>
      <c r="E2163" s="4" t="s">
        <v>36</v>
      </c>
      <c r="F2163" s="52" t="s">
        <v>624</v>
      </c>
      <c r="G2163" s="7">
        <v>205</v>
      </c>
      <c r="H2163" s="9">
        <v>5.3658536585369996</v>
      </c>
      <c r="I2163" s="1">
        <v>5.3658536585369996</v>
      </c>
      <c r="J2163" s="1">
        <v>2.9268292682929999</v>
      </c>
      <c r="K2163" s="1">
        <v>55.609756097560997</v>
      </c>
      <c r="L2163" s="1">
        <v>19.512195121950999</v>
      </c>
      <c r="M2163" s="1">
        <v>3.4146341463410002</v>
      </c>
      <c r="N2163" s="1">
        <v>7.80487804878</v>
      </c>
      <c r="O2163" s="8">
        <v>88.780487804878007</v>
      </c>
    </row>
    <row r="2164" spans="3:15" x14ac:dyDescent="0.2">
      <c r="C2164" s="70"/>
      <c r="D2164" s="67"/>
      <c r="E2164" s="4" t="s">
        <v>37</v>
      </c>
      <c r="F2164" s="52" t="s">
        <v>625</v>
      </c>
      <c r="G2164" s="7">
        <v>32</v>
      </c>
      <c r="H2164" s="17" t="s">
        <v>61</v>
      </c>
      <c r="I2164" s="1">
        <v>15.625</v>
      </c>
      <c r="J2164" s="3" t="s">
        <v>61</v>
      </c>
      <c r="K2164" s="1">
        <v>65.625</v>
      </c>
      <c r="L2164" s="1">
        <v>6.25</v>
      </c>
      <c r="M2164" s="3" t="s">
        <v>61</v>
      </c>
      <c r="N2164" s="1">
        <v>12.5</v>
      </c>
      <c r="O2164" s="8">
        <v>87.5</v>
      </c>
    </row>
    <row r="2165" spans="3:15" x14ac:dyDescent="0.2">
      <c r="C2165" s="70"/>
      <c r="D2165" s="66" t="s">
        <v>20</v>
      </c>
      <c r="E2165" s="5" t="s">
        <v>32</v>
      </c>
      <c r="F2165" s="51" t="s">
        <v>625</v>
      </c>
      <c r="G2165" s="6">
        <v>38</v>
      </c>
      <c r="H2165" s="13">
        <v>13.157894736842</v>
      </c>
      <c r="I2165" s="2">
        <v>2.6315789473679998</v>
      </c>
      <c r="J2165" s="2">
        <v>2.6315789473679998</v>
      </c>
      <c r="K2165" s="2">
        <v>65.789473684211004</v>
      </c>
      <c r="L2165" s="2">
        <v>5.2631578947369997</v>
      </c>
      <c r="M2165" s="2">
        <v>5.2631578947369997</v>
      </c>
      <c r="N2165" s="2">
        <v>5.2631578947369997</v>
      </c>
      <c r="O2165" s="11">
        <v>89.473684210526002</v>
      </c>
    </row>
    <row r="2166" spans="3:15" ht="26" x14ac:dyDescent="0.2">
      <c r="C2166" s="70"/>
      <c r="D2166" s="67"/>
      <c r="E2166" s="4" t="s">
        <v>33</v>
      </c>
      <c r="F2166" s="52" t="s">
        <v>624</v>
      </c>
      <c r="G2166" s="7">
        <v>566</v>
      </c>
      <c r="H2166" s="9">
        <v>3.533568904594</v>
      </c>
      <c r="I2166" s="1">
        <v>12.190812720847999</v>
      </c>
      <c r="J2166" s="1">
        <v>9.893992932862</v>
      </c>
      <c r="K2166" s="1">
        <v>67.844522968198007</v>
      </c>
      <c r="L2166" s="1">
        <v>1.766784452297</v>
      </c>
      <c r="M2166" s="1">
        <v>0.70671378091899995</v>
      </c>
      <c r="N2166" s="1">
        <v>4.0636042402830004</v>
      </c>
      <c r="O2166" s="8">
        <v>95.229681978798993</v>
      </c>
    </row>
    <row r="2167" spans="3:15" ht="39" x14ac:dyDescent="0.2">
      <c r="C2167" s="70"/>
      <c r="D2167" s="67"/>
      <c r="E2167" s="4" t="s">
        <v>34</v>
      </c>
      <c r="F2167" s="52" t="s">
        <v>625</v>
      </c>
      <c r="G2167" s="7">
        <v>7</v>
      </c>
      <c r="H2167" s="17" t="s">
        <v>61</v>
      </c>
      <c r="I2167" s="1">
        <v>14.285714285714</v>
      </c>
      <c r="J2167" s="1">
        <v>14.285714285714</v>
      </c>
      <c r="K2167" s="1">
        <v>71.428571428571004</v>
      </c>
      <c r="L2167" s="3" t="s">
        <v>61</v>
      </c>
      <c r="M2167" s="3" t="s">
        <v>61</v>
      </c>
      <c r="N2167" s="3" t="s">
        <v>61</v>
      </c>
      <c r="O2167" s="8">
        <v>100</v>
      </c>
    </row>
    <row r="2168" spans="3:15" ht="39" x14ac:dyDescent="0.2">
      <c r="C2168" s="70"/>
      <c r="D2168" s="67"/>
      <c r="E2168" s="4" t="s">
        <v>35</v>
      </c>
      <c r="F2168" s="52" t="s">
        <v>624</v>
      </c>
      <c r="G2168" s="7">
        <v>78</v>
      </c>
      <c r="H2168" s="17" t="s">
        <v>61</v>
      </c>
      <c r="I2168" s="1">
        <v>17.948717948717999</v>
      </c>
      <c r="J2168" s="1">
        <v>11.538461538462</v>
      </c>
      <c r="K2168" s="1">
        <v>61.538461538462002</v>
      </c>
      <c r="L2168" s="1">
        <v>7.6923076923079998</v>
      </c>
      <c r="M2168" s="3" t="s">
        <v>61</v>
      </c>
      <c r="N2168" s="1">
        <v>1.2820512820509999</v>
      </c>
      <c r="O2168" s="8">
        <v>98.717948717949</v>
      </c>
    </row>
    <row r="2169" spans="3:15" ht="26" x14ac:dyDescent="0.2">
      <c r="C2169" s="70"/>
      <c r="D2169" s="67"/>
      <c r="E2169" s="4" t="s">
        <v>36</v>
      </c>
      <c r="F2169" s="52" t="s">
        <v>624</v>
      </c>
      <c r="G2169" s="7">
        <v>58</v>
      </c>
      <c r="H2169" s="9">
        <v>8.6206896551720007</v>
      </c>
      <c r="I2169" s="1">
        <v>12.068965517241001</v>
      </c>
      <c r="J2169" s="1">
        <v>8.6206896551720007</v>
      </c>
      <c r="K2169" s="1">
        <v>62.068965517240997</v>
      </c>
      <c r="L2169" s="3" t="s">
        <v>61</v>
      </c>
      <c r="M2169" s="1">
        <v>3.4482758620689999</v>
      </c>
      <c r="N2169" s="1">
        <v>5.1724137931029999</v>
      </c>
      <c r="O2169" s="8">
        <v>91.379310344827999</v>
      </c>
    </row>
    <row r="2170" spans="3:15" x14ac:dyDescent="0.2">
      <c r="C2170" s="70"/>
      <c r="D2170" s="67"/>
      <c r="E2170" s="4" t="s">
        <v>37</v>
      </c>
      <c r="F2170" s="52" t="s">
        <v>625</v>
      </c>
      <c r="G2170" s="7">
        <v>16</v>
      </c>
      <c r="H2170" s="17" t="s">
        <v>61</v>
      </c>
      <c r="I2170" s="1">
        <v>25</v>
      </c>
      <c r="J2170" s="3" t="s">
        <v>61</v>
      </c>
      <c r="K2170" s="1">
        <v>56.25</v>
      </c>
      <c r="L2170" s="1">
        <v>12.5</v>
      </c>
      <c r="M2170" s="3" t="s">
        <v>61</v>
      </c>
      <c r="N2170" s="1">
        <v>6.25</v>
      </c>
      <c r="O2170" s="8">
        <v>93.75</v>
      </c>
    </row>
    <row r="2171" spans="3:15" x14ac:dyDescent="0.2">
      <c r="C2171" s="70"/>
      <c r="D2171" s="66" t="s">
        <v>21</v>
      </c>
      <c r="E2171" s="5" t="s">
        <v>32</v>
      </c>
      <c r="F2171" s="51" t="s">
        <v>625</v>
      </c>
      <c r="G2171" s="6">
        <v>34</v>
      </c>
      <c r="H2171" s="35" t="s">
        <v>61</v>
      </c>
      <c r="I2171" s="14" t="s">
        <v>61</v>
      </c>
      <c r="J2171" s="14" t="s">
        <v>61</v>
      </c>
      <c r="K2171" s="2">
        <v>67.647058823528994</v>
      </c>
      <c r="L2171" s="2">
        <v>20.588235294118</v>
      </c>
      <c r="M2171" s="2">
        <v>5.8823529411760003</v>
      </c>
      <c r="N2171" s="2">
        <v>5.8823529411760003</v>
      </c>
      <c r="O2171" s="11">
        <v>88.235294117647001</v>
      </c>
    </row>
    <row r="2172" spans="3:15" ht="26" x14ac:dyDescent="0.2">
      <c r="C2172" s="70"/>
      <c r="D2172" s="67"/>
      <c r="E2172" s="4" t="s">
        <v>33</v>
      </c>
      <c r="F2172" s="52" t="s">
        <v>624</v>
      </c>
      <c r="G2172" s="7">
        <v>441</v>
      </c>
      <c r="H2172" s="9">
        <v>1.8140589569159999</v>
      </c>
      <c r="I2172" s="1">
        <v>3.8548752834469999</v>
      </c>
      <c r="J2172" s="1">
        <v>2.7210884353739999</v>
      </c>
      <c r="K2172" s="1">
        <v>63.945578231292998</v>
      </c>
      <c r="L2172" s="1">
        <v>21.088435374149999</v>
      </c>
      <c r="M2172" s="1">
        <v>1.133786848073</v>
      </c>
      <c r="N2172" s="1">
        <v>5.4421768707479998</v>
      </c>
      <c r="O2172" s="8">
        <v>93.424036281178999</v>
      </c>
    </row>
    <row r="2173" spans="3:15" ht="39" x14ac:dyDescent="0.2">
      <c r="C2173" s="70"/>
      <c r="D2173" s="67"/>
      <c r="E2173" s="4" t="s">
        <v>34</v>
      </c>
      <c r="F2173" s="52" t="s">
        <v>625</v>
      </c>
      <c r="G2173" s="7">
        <v>8</v>
      </c>
      <c r="H2173" s="17" t="s">
        <v>61</v>
      </c>
      <c r="I2173" s="3" t="s">
        <v>61</v>
      </c>
      <c r="J2173" s="3" t="s">
        <v>61</v>
      </c>
      <c r="K2173" s="1">
        <v>50</v>
      </c>
      <c r="L2173" s="1">
        <v>50</v>
      </c>
      <c r="M2173" s="3" t="s">
        <v>61</v>
      </c>
      <c r="N2173" s="3" t="s">
        <v>61</v>
      </c>
      <c r="O2173" s="8">
        <v>100</v>
      </c>
    </row>
    <row r="2174" spans="3:15" ht="39" x14ac:dyDescent="0.2">
      <c r="C2174" s="70"/>
      <c r="D2174" s="67"/>
      <c r="E2174" s="4" t="s">
        <v>35</v>
      </c>
      <c r="F2174" s="52" t="s">
        <v>624</v>
      </c>
      <c r="G2174" s="7">
        <v>119</v>
      </c>
      <c r="H2174" s="17" t="s">
        <v>61</v>
      </c>
      <c r="I2174" s="1">
        <v>2.5210084033609998</v>
      </c>
      <c r="J2174" s="1">
        <v>3.361344537815</v>
      </c>
      <c r="K2174" s="1">
        <v>75.630252100839996</v>
      </c>
      <c r="L2174" s="1">
        <v>11.764705882353001</v>
      </c>
      <c r="M2174" s="1">
        <v>0.84033613445400002</v>
      </c>
      <c r="N2174" s="1">
        <v>5.8823529411760003</v>
      </c>
      <c r="O2174" s="8">
        <v>93.277310924369999</v>
      </c>
    </row>
    <row r="2175" spans="3:15" ht="26" x14ac:dyDescent="0.2">
      <c r="C2175" s="70"/>
      <c r="D2175" s="67"/>
      <c r="E2175" s="4" t="s">
        <v>36</v>
      </c>
      <c r="F2175" s="52" t="s">
        <v>624</v>
      </c>
      <c r="G2175" s="7">
        <v>147</v>
      </c>
      <c r="H2175" s="9">
        <v>4.0816326530609999</v>
      </c>
      <c r="I2175" s="1">
        <v>2.7210884353739999</v>
      </c>
      <c r="J2175" s="1">
        <v>0.68027210884400002</v>
      </c>
      <c r="K2175" s="1">
        <v>53.061224489795997</v>
      </c>
      <c r="L2175" s="1">
        <v>27.210884353741001</v>
      </c>
      <c r="M2175" s="1">
        <v>3.4013605442179999</v>
      </c>
      <c r="N2175" s="1">
        <v>8.8435374149660007</v>
      </c>
      <c r="O2175" s="8">
        <v>87.755102040815999</v>
      </c>
    </row>
    <row r="2176" spans="3:15" x14ac:dyDescent="0.2">
      <c r="C2176" s="70"/>
      <c r="D2176" s="67"/>
      <c r="E2176" s="4" t="s">
        <v>37</v>
      </c>
      <c r="F2176" s="52" t="s">
        <v>625</v>
      </c>
      <c r="G2176" s="7">
        <v>16</v>
      </c>
      <c r="H2176" s="17" t="s">
        <v>61</v>
      </c>
      <c r="I2176" s="1">
        <v>6.25</v>
      </c>
      <c r="J2176" s="3" t="s">
        <v>61</v>
      </c>
      <c r="K2176" s="1">
        <v>75</v>
      </c>
      <c r="L2176" s="3" t="s">
        <v>61</v>
      </c>
      <c r="M2176" s="3" t="s">
        <v>61</v>
      </c>
      <c r="N2176" s="1">
        <v>18.75</v>
      </c>
      <c r="O2176" s="8">
        <v>81.25</v>
      </c>
    </row>
    <row r="2177" spans="3:15" x14ac:dyDescent="0.2">
      <c r="C2177" s="66" t="s">
        <v>38</v>
      </c>
      <c r="D2177" s="66" t="s">
        <v>23</v>
      </c>
      <c r="E2177" s="5" t="s">
        <v>39</v>
      </c>
      <c r="F2177" s="51" t="s">
        <v>624</v>
      </c>
      <c r="G2177" s="6">
        <v>458</v>
      </c>
      <c r="H2177" s="13">
        <v>3.7117903930130001</v>
      </c>
      <c r="I2177" s="2">
        <v>6.7685589519649998</v>
      </c>
      <c r="J2177" s="2">
        <v>3.4934497816590002</v>
      </c>
      <c r="K2177" s="2">
        <v>63.537117903930003</v>
      </c>
      <c r="L2177" s="2">
        <v>14.410480349345001</v>
      </c>
      <c r="M2177" s="2">
        <v>2.183406113537</v>
      </c>
      <c r="N2177" s="2">
        <v>5.8951965065499996</v>
      </c>
      <c r="O2177" s="11">
        <v>91.921397379913003</v>
      </c>
    </row>
    <row r="2178" spans="3:15" x14ac:dyDescent="0.2">
      <c r="C2178" s="70"/>
      <c r="D2178" s="67"/>
      <c r="E2178" s="4" t="s">
        <v>40</v>
      </c>
      <c r="F2178" s="52" t="s">
        <v>624</v>
      </c>
      <c r="G2178" s="7">
        <v>973</v>
      </c>
      <c r="H2178" s="9">
        <v>2.672147995889</v>
      </c>
      <c r="I2178" s="1">
        <v>8.4275436793419995</v>
      </c>
      <c r="J2178" s="1">
        <v>6.5775950668040002</v>
      </c>
      <c r="K2178" s="1">
        <v>66.598150051386995</v>
      </c>
      <c r="L2178" s="1">
        <v>10.483042137718</v>
      </c>
      <c r="M2178" s="1">
        <v>1.0277492291879999</v>
      </c>
      <c r="N2178" s="1">
        <v>4.2137718396709998</v>
      </c>
      <c r="O2178" s="8">
        <v>94.758478931140999</v>
      </c>
    </row>
    <row r="2179" spans="3:15" x14ac:dyDescent="0.2">
      <c r="C2179" s="70"/>
      <c r="D2179" s="67"/>
      <c r="E2179" s="4" t="s">
        <v>41</v>
      </c>
      <c r="F2179" s="52" t="s">
        <v>624</v>
      </c>
      <c r="G2179" s="7">
        <v>0</v>
      </c>
      <c r="H2179" s="17" t="s">
        <v>61</v>
      </c>
      <c r="I2179" s="3" t="s">
        <v>61</v>
      </c>
      <c r="J2179" s="3" t="s">
        <v>61</v>
      </c>
      <c r="K2179" s="3" t="s">
        <v>61</v>
      </c>
      <c r="L2179" s="3" t="s">
        <v>61</v>
      </c>
      <c r="M2179" s="3" t="s">
        <v>61</v>
      </c>
      <c r="N2179" s="3" t="s">
        <v>61</v>
      </c>
      <c r="O2179" s="18" t="s">
        <v>61</v>
      </c>
    </row>
    <row r="2180" spans="3:15" x14ac:dyDescent="0.2">
      <c r="C2180" s="70"/>
      <c r="D2180" s="67"/>
      <c r="E2180" s="4" t="s">
        <v>42</v>
      </c>
      <c r="F2180" s="52" t="s">
        <v>625</v>
      </c>
      <c r="G2180" s="7">
        <v>34</v>
      </c>
      <c r="H2180" s="17" t="s">
        <v>61</v>
      </c>
      <c r="I2180" s="1">
        <v>5.8823529411760003</v>
      </c>
      <c r="J2180" s="1">
        <v>8.8235294117649996</v>
      </c>
      <c r="K2180" s="1">
        <v>67.647058823528994</v>
      </c>
      <c r="L2180" s="1">
        <v>11.764705882353001</v>
      </c>
      <c r="M2180" s="1">
        <v>2.9411764705880001</v>
      </c>
      <c r="N2180" s="1">
        <v>2.9411764705880001</v>
      </c>
      <c r="O2180" s="8">
        <v>94.117647058824005</v>
      </c>
    </row>
    <row r="2181" spans="3:15" x14ac:dyDescent="0.2">
      <c r="C2181" s="70"/>
      <c r="D2181" s="67"/>
      <c r="E2181" s="4" t="s">
        <v>43</v>
      </c>
      <c r="F2181" s="52" t="s">
        <v>625</v>
      </c>
      <c r="G2181" s="7">
        <v>10</v>
      </c>
      <c r="H2181" s="17" t="s">
        <v>61</v>
      </c>
      <c r="I2181" s="1">
        <v>10</v>
      </c>
      <c r="J2181" s="1">
        <v>20</v>
      </c>
      <c r="K2181" s="1">
        <v>60</v>
      </c>
      <c r="L2181" s="3" t="s">
        <v>61</v>
      </c>
      <c r="M2181" s="3" t="s">
        <v>61</v>
      </c>
      <c r="N2181" s="1">
        <v>10</v>
      </c>
      <c r="O2181" s="8">
        <v>90</v>
      </c>
    </row>
    <row r="2182" spans="3:15" x14ac:dyDescent="0.2">
      <c r="C2182" s="70"/>
      <c r="D2182" s="67"/>
      <c r="E2182" s="4" t="s">
        <v>44</v>
      </c>
      <c r="F2182" s="52" t="s">
        <v>625</v>
      </c>
      <c r="G2182" s="7">
        <v>31</v>
      </c>
      <c r="H2182" s="9">
        <v>3.2258064516129998</v>
      </c>
      <c r="I2182" s="1">
        <v>3.2258064516129998</v>
      </c>
      <c r="J2182" s="1">
        <v>12.903225806451999</v>
      </c>
      <c r="K2182" s="1">
        <v>61.290322580644997</v>
      </c>
      <c r="L2182" s="1">
        <v>12.903225806451999</v>
      </c>
      <c r="M2182" s="3" t="s">
        <v>61</v>
      </c>
      <c r="N2182" s="1">
        <v>6.4516129032259997</v>
      </c>
      <c r="O2182" s="8">
        <v>93.548387096773993</v>
      </c>
    </row>
    <row r="2183" spans="3:15" x14ac:dyDescent="0.2">
      <c r="C2183" s="70"/>
      <c r="D2183" s="67"/>
      <c r="E2183" s="4" t="s">
        <v>37</v>
      </c>
      <c r="F2183" s="52" t="s">
        <v>625</v>
      </c>
      <c r="G2183" s="7">
        <v>22</v>
      </c>
      <c r="H2183" s="17" t="s">
        <v>61</v>
      </c>
      <c r="I2183" s="1">
        <v>18.181818181817999</v>
      </c>
      <c r="J2183" s="3" t="s">
        <v>61</v>
      </c>
      <c r="K2183" s="1">
        <v>40.909090909090999</v>
      </c>
      <c r="L2183" s="1">
        <v>9.0909090909089993</v>
      </c>
      <c r="M2183" s="3" t="s">
        <v>61</v>
      </c>
      <c r="N2183" s="1">
        <v>31.818181818182001</v>
      </c>
      <c r="O2183" s="8">
        <v>68.181818181818002</v>
      </c>
    </row>
    <row r="2184" spans="3:15" x14ac:dyDescent="0.2">
      <c r="C2184" s="70"/>
      <c r="D2184" s="66" t="s">
        <v>20</v>
      </c>
      <c r="E2184" s="5" t="s">
        <v>39</v>
      </c>
      <c r="F2184" s="51" t="s">
        <v>624</v>
      </c>
      <c r="G2184" s="6">
        <v>175</v>
      </c>
      <c r="H2184" s="13">
        <v>6.2857142857139996</v>
      </c>
      <c r="I2184" s="2">
        <v>13.714285714286</v>
      </c>
      <c r="J2184" s="2">
        <v>7.4285714285709998</v>
      </c>
      <c r="K2184" s="2">
        <v>62.285714285714</v>
      </c>
      <c r="L2184" s="2">
        <v>4.5714285714290002</v>
      </c>
      <c r="M2184" s="2">
        <v>2.285714285714</v>
      </c>
      <c r="N2184" s="2">
        <v>3.4285714285709998</v>
      </c>
      <c r="O2184" s="11">
        <v>94.285714285713993</v>
      </c>
    </row>
    <row r="2185" spans="3:15" x14ac:dyDescent="0.2">
      <c r="C2185" s="70"/>
      <c r="D2185" s="67"/>
      <c r="E2185" s="4" t="s">
        <v>40</v>
      </c>
      <c r="F2185" s="52" t="s">
        <v>624</v>
      </c>
      <c r="G2185" s="7">
        <v>538</v>
      </c>
      <c r="H2185" s="9">
        <v>3.345724907063</v>
      </c>
      <c r="I2185" s="1">
        <v>11.895910780669</v>
      </c>
      <c r="J2185" s="1">
        <v>9.6654275092940001</v>
      </c>
      <c r="K2185" s="1">
        <v>69.144981412638998</v>
      </c>
      <c r="L2185" s="1">
        <v>1.85873605948</v>
      </c>
      <c r="M2185" s="1">
        <v>0.74349442379200004</v>
      </c>
      <c r="N2185" s="1">
        <v>3.345724907063</v>
      </c>
      <c r="O2185" s="8">
        <v>95.910780669144998</v>
      </c>
    </row>
    <row r="2186" spans="3:15" x14ac:dyDescent="0.2">
      <c r="C2186" s="70"/>
      <c r="D2186" s="67"/>
      <c r="E2186" s="4" t="s">
        <v>41</v>
      </c>
      <c r="F2186" s="52" t="s">
        <v>624</v>
      </c>
      <c r="G2186" s="7">
        <v>0</v>
      </c>
      <c r="H2186" s="17" t="s">
        <v>61</v>
      </c>
      <c r="I2186" s="3" t="s">
        <v>61</v>
      </c>
      <c r="J2186" s="3" t="s">
        <v>61</v>
      </c>
      <c r="K2186" s="3" t="s">
        <v>61</v>
      </c>
      <c r="L2186" s="3" t="s">
        <v>61</v>
      </c>
      <c r="M2186" s="3" t="s">
        <v>61</v>
      </c>
      <c r="N2186" s="3" t="s">
        <v>61</v>
      </c>
      <c r="O2186" s="18" t="s">
        <v>61</v>
      </c>
    </row>
    <row r="2187" spans="3:15" x14ac:dyDescent="0.2">
      <c r="C2187" s="70"/>
      <c r="D2187" s="67"/>
      <c r="E2187" s="4" t="s">
        <v>42</v>
      </c>
      <c r="F2187" s="52" t="s">
        <v>625</v>
      </c>
      <c r="G2187" s="7">
        <v>20</v>
      </c>
      <c r="H2187" s="17" t="s">
        <v>61</v>
      </c>
      <c r="I2187" s="1">
        <v>10</v>
      </c>
      <c r="J2187" s="1">
        <v>15</v>
      </c>
      <c r="K2187" s="1">
        <v>65</v>
      </c>
      <c r="L2187" s="1">
        <v>5</v>
      </c>
      <c r="M2187" s="3" t="s">
        <v>61</v>
      </c>
      <c r="N2187" s="1">
        <v>5</v>
      </c>
      <c r="O2187" s="8">
        <v>95</v>
      </c>
    </row>
    <row r="2188" spans="3:15" x14ac:dyDescent="0.2">
      <c r="C2188" s="70"/>
      <c r="D2188" s="67"/>
      <c r="E2188" s="4" t="s">
        <v>43</v>
      </c>
      <c r="F2188" s="52" t="s">
        <v>625</v>
      </c>
      <c r="G2188" s="7">
        <v>5</v>
      </c>
      <c r="H2188" s="17" t="s">
        <v>61</v>
      </c>
      <c r="I2188" s="1">
        <v>20</v>
      </c>
      <c r="J2188" s="1">
        <v>40</v>
      </c>
      <c r="K2188" s="1">
        <v>40</v>
      </c>
      <c r="L2188" s="3" t="s">
        <v>61</v>
      </c>
      <c r="M2188" s="3" t="s">
        <v>61</v>
      </c>
      <c r="N2188" s="3" t="s">
        <v>61</v>
      </c>
      <c r="O2188" s="8">
        <v>100</v>
      </c>
    </row>
    <row r="2189" spans="3:15" x14ac:dyDescent="0.2">
      <c r="C2189" s="70"/>
      <c r="D2189" s="67"/>
      <c r="E2189" s="4" t="s">
        <v>44</v>
      </c>
      <c r="F2189" s="52" t="s">
        <v>625</v>
      </c>
      <c r="G2189" s="7">
        <v>14</v>
      </c>
      <c r="H2189" s="9">
        <v>7.1428571428570002</v>
      </c>
      <c r="I2189" s="1">
        <v>7.1428571428570002</v>
      </c>
      <c r="J2189" s="1">
        <v>14.285714285714</v>
      </c>
      <c r="K2189" s="1">
        <v>57.142857142856997</v>
      </c>
      <c r="L2189" s="3" t="s">
        <v>61</v>
      </c>
      <c r="M2189" s="3" t="s">
        <v>61</v>
      </c>
      <c r="N2189" s="1">
        <v>14.285714285714</v>
      </c>
      <c r="O2189" s="8">
        <v>85.714285714286007</v>
      </c>
    </row>
    <row r="2190" spans="3:15" x14ac:dyDescent="0.2">
      <c r="C2190" s="70"/>
      <c r="D2190" s="67"/>
      <c r="E2190" s="4" t="s">
        <v>37</v>
      </c>
      <c r="F2190" s="52" t="s">
        <v>625</v>
      </c>
      <c r="G2190" s="7">
        <v>11</v>
      </c>
      <c r="H2190" s="17" t="s">
        <v>61</v>
      </c>
      <c r="I2190" s="1">
        <v>36.363636363635997</v>
      </c>
      <c r="J2190" s="3" t="s">
        <v>61</v>
      </c>
      <c r="K2190" s="1">
        <v>27.272727272727</v>
      </c>
      <c r="L2190" s="1">
        <v>9.0909090909089993</v>
      </c>
      <c r="M2190" s="3" t="s">
        <v>61</v>
      </c>
      <c r="N2190" s="1">
        <v>27.272727272727</v>
      </c>
      <c r="O2190" s="8">
        <v>72.727272727273004</v>
      </c>
    </row>
    <row r="2191" spans="3:15" x14ac:dyDescent="0.2">
      <c r="C2191" s="70"/>
      <c r="D2191" s="66" t="s">
        <v>21</v>
      </c>
      <c r="E2191" s="5" t="s">
        <v>39</v>
      </c>
      <c r="F2191" s="51" t="s">
        <v>624</v>
      </c>
      <c r="G2191" s="6">
        <v>283</v>
      </c>
      <c r="H2191" s="13">
        <v>2.1201413427559999</v>
      </c>
      <c r="I2191" s="2">
        <v>2.473498233216</v>
      </c>
      <c r="J2191" s="2">
        <v>1.0600706713779999</v>
      </c>
      <c r="K2191" s="2">
        <v>64.310954063604001</v>
      </c>
      <c r="L2191" s="2">
        <v>20.494699646642999</v>
      </c>
      <c r="M2191" s="2">
        <v>2.1201413427559999</v>
      </c>
      <c r="N2191" s="2">
        <v>7.4204946996469996</v>
      </c>
      <c r="O2191" s="11">
        <v>90.459363957597006</v>
      </c>
    </row>
    <row r="2192" spans="3:15" x14ac:dyDescent="0.2">
      <c r="C2192" s="70"/>
      <c r="D2192" s="67"/>
      <c r="E2192" s="4" t="s">
        <v>40</v>
      </c>
      <c r="F2192" s="52" t="s">
        <v>624</v>
      </c>
      <c r="G2192" s="7">
        <v>435</v>
      </c>
      <c r="H2192" s="9">
        <v>1.8390804597699999</v>
      </c>
      <c r="I2192" s="1">
        <v>4.1379310344829996</v>
      </c>
      <c r="J2192" s="1">
        <v>2.7586206896549998</v>
      </c>
      <c r="K2192" s="1">
        <v>63.448275862069003</v>
      </c>
      <c r="L2192" s="1">
        <v>21.149425287355999</v>
      </c>
      <c r="M2192" s="1">
        <v>1.379310344828</v>
      </c>
      <c r="N2192" s="1">
        <v>5.2873563218389998</v>
      </c>
      <c r="O2192" s="8">
        <v>93.333333333333002</v>
      </c>
    </row>
    <row r="2193" spans="3:15" x14ac:dyDescent="0.2">
      <c r="C2193" s="70"/>
      <c r="D2193" s="67"/>
      <c r="E2193" s="4" t="s">
        <v>41</v>
      </c>
      <c r="F2193" s="52" t="s">
        <v>624</v>
      </c>
      <c r="G2193" s="7">
        <v>0</v>
      </c>
      <c r="H2193" s="17" t="s">
        <v>61</v>
      </c>
      <c r="I2193" s="3" t="s">
        <v>61</v>
      </c>
      <c r="J2193" s="3" t="s">
        <v>61</v>
      </c>
      <c r="K2193" s="3" t="s">
        <v>61</v>
      </c>
      <c r="L2193" s="3" t="s">
        <v>61</v>
      </c>
      <c r="M2193" s="3" t="s">
        <v>61</v>
      </c>
      <c r="N2193" s="3" t="s">
        <v>61</v>
      </c>
      <c r="O2193" s="18" t="s">
        <v>61</v>
      </c>
    </row>
    <row r="2194" spans="3:15" x14ac:dyDescent="0.2">
      <c r="C2194" s="70"/>
      <c r="D2194" s="67"/>
      <c r="E2194" s="4" t="s">
        <v>42</v>
      </c>
      <c r="F2194" s="52" t="s">
        <v>625</v>
      </c>
      <c r="G2194" s="7">
        <v>14</v>
      </c>
      <c r="H2194" s="17" t="s">
        <v>61</v>
      </c>
      <c r="I2194" s="3" t="s">
        <v>61</v>
      </c>
      <c r="J2194" s="3" t="s">
        <v>61</v>
      </c>
      <c r="K2194" s="1">
        <v>71.428571428571004</v>
      </c>
      <c r="L2194" s="1">
        <v>21.428571428571001</v>
      </c>
      <c r="M2194" s="1">
        <v>7.1428571428570002</v>
      </c>
      <c r="N2194" s="3" t="s">
        <v>61</v>
      </c>
      <c r="O2194" s="8">
        <v>92.857142857143003</v>
      </c>
    </row>
    <row r="2195" spans="3:15" x14ac:dyDescent="0.2">
      <c r="C2195" s="70"/>
      <c r="D2195" s="67"/>
      <c r="E2195" s="4" t="s">
        <v>43</v>
      </c>
      <c r="F2195" s="52" t="s">
        <v>625</v>
      </c>
      <c r="G2195" s="7">
        <v>5</v>
      </c>
      <c r="H2195" s="17" t="s">
        <v>61</v>
      </c>
      <c r="I2195" s="3" t="s">
        <v>61</v>
      </c>
      <c r="J2195" s="3" t="s">
        <v>61</v>
      </c>
      <c r="K2195" s="1">
        <v>80</v>
      </c>
      <c r="L2195" s="3" t="s">
        <v>61</v>
      </c>
      <c r="M2195" s="3" t="s">
        <v>61</v>
      </c>
      <c r="N2195" s="1">
        <v>20</v>
      </c>
      <c r="O2195" s="8">
        <v>80</v>
      </c>
    </row>
    <row r="2196" spans="3:15" x14ac:dyDescent="0.2">
      <c r="C2196" s="70"/>
      <c r="D2196" s="67"/>
      <c r="E2196" s="4" t="s">
        <v>44</v>
      </c>
      <c r="F2196" s="52" t="s">
        <v>625</v>
      </c>
      <c r="G2196" s="7">
        <v>17</v>
      </c>
      <c r="H2196" s="17" t="s">
        <v>61</v>
      </c>
      <c r="I2196" s="3" t="s">
        <v>61</v>
      </c>
      <c r="J2196" s="1">
        <v>11.764705882353001</v>
      </c>
      <c r="K2196" s="1">
        <v>64.705882352941003</v>
      </c>
      <c r="L2196" s="1">
        <v>23.529411764706001</v>
      </c>
      <c r="M2196" s="3" t="s">
        <v>61</v>
      </c>
      <c r="N2196" s="3" t="s">
        <v>61</v>
      </c>
      <c r="O2196" s="8">
        <v>100</v>
      </c>
    </row>
    <row r="2197" spans="3:15" x14ac:dyDescent="0.2">
      <c r="C2197" s="70"/>
      <c r="D2197" s="67"/>
      <c r="E2197" s="4" t="s">
        <v>37</v>
      </c>
      <c r="F2197" s="52" t="s">
        <v>625</v>
      </c>
      <c r="G2197" s="7">
        <v>11</v>
      </c>
      <c r="H2197" s="17" t="s">
        <v>61</v>
      </c>
      <c r="I2197" s="3" t="s">
        <v>61</v>
      </c>
      <c r="J2197" s="3" t="s">
        <v>61</v>
      </c>
      <c r="K2197" s="1">
        <v>54.545454545455001</v>
      </c>
      <c r="L2197" s="1">
        <v>9.0909090909089993</v>
      </c>
      <c r="M2197" s="3" t="s">
        <v>61</v>
      </c>
      <c r="N2197" s="1">
        <v>36.363636363635997</v>
      </c>
      <c r="O2197" s="8">
        <v>63.636363636364003</v>
      </c>
    </row>
    <row r="2198" spans="3:15" x14ac:dyDescent="0.2">
      <c r="C2198" s="66" t="s">
        <v>45</v>
      </c>
      <c r="D2198" s="64" t="s">
        <v>19</v>
      </c>
      <c r="E2198" s="5" t="s">
        <v>46</v>
      </c>
      <c r="F2198" s="51" t="s">
        <v>624</v>
      </c>
      <c r="G2198" s="6">
        <v>770</v>
      </c>
      <c r="H2198" s="13">
        <v>3.766233766234</v>
      </c>
      <c r="I2198" s="2">
        <v>9.3506493506490003</v>
      </c>
      <c r="J2198" s="2">
        <v>6.2337662337659996</v>
      </c>
      <c r="K2198" s="2">
        <v>64.415584415583993</v>
      </c>
      <c r="L2198" s="2">
        <v>11.298701298700999</v>
      </c>
      <c r="M2198" s="2">
        <v>0.51948051948100005</v>
      </c>
      <c r="N2198" s="2">
        <v>4.4155844155840001</v>
      </c>
      <c r="O2198" s="11">
        <v>95.064935064935</v>
      </c>
    </row>
    <row r="2199" spans="3:15" ht="26" x14ac:dyDescent="0.2">
      <c r="C2199" s="70"/>
      <c r="D2199" s="65"/>
      <c r="E2199" s="4" t="s">
        <v>47</v>
      </c>
      <c r="F2199" s="52" t="s">
        <v>624</v>
      </c>
      <c r="G2199" s="7">
        <v>335</v>
      </c>
      <c r="H2199" s="9">
        <v>0.89552238805999995</v>
      </c>
      <c r="I2199" s="1">
        <v>7.7611940298509996</v>
      </c>
      <c r="J2199" s="1">
        <v>5.3731343283579998</v>
      </c>
      <c r="K2199" s="1">
        <v>71.940298507462998</v>
      </c>
      <c r="L2199" s="1">
        <v>8.6567164179099994</v>
      </c>
      <c r="M2199" s="1">
        <v>0.89552238805999995</v>
      </c>
      <c r="N2199" s="1">
        <v>4.477611940299</v>
      </c>
      <c r="O2199" s="8">
        <v>94.626865671641994</v>
      </c>
    </row>
    <row r="2200" spans="3:15" x14ac:dyDescent="0.2">
      <c r="C2200" s="70"/>
      <c r="D2200" s="65"/>
      <c r="E2200" s="4" t="s">
        <v>48</v>
      </c>
      <c r="F2200" s="52" t="s">
        <v>625</v>
      </c>
      <c r="G2200" s="7">
        <v>34</v>
      </c>
      <c r="H2200" s="9">
        <v>5.8823529411760003</v>
      </c>
      <c r="I2200" s="1">
        <v>2.9411764705880001</v>
      </c>
      <c r="J2200" s="1">
        <v>8.8235294117649996</v>
      </c>
      <c r="K2200" s="1">
        <v>58.823529411765001</v>
      </c>
      <c r="L2200" s="1">
        <v>8.8235294117649996</v>
      </c>
      <c r="M2200" s="3" t="s">
        <v>61</v>
      </c>
      <c r="N2200" s="1">
        <v>14.705882352941</v>
      </c>
      <c r="O2200" s="8">
        <v>85.294117647058997</v>
      </c>
    </row>
    <row r="2201" spans="3:15" ht="39" x14ac:dyDescent="0.2">
      <c r="C2201" s="70"/>
      <c r="D2201" s="65"/>
      <c r="E2201" s="4" t="s">
        <v>49</v>
      </c>
      <c r="F2201" s="52" t="s">
        <v>624</v>
      </c>
      <c r="G2201" s="7">
        <v>318</v>
      </c>
      <c r="H2201" s="9">
        <v>1.5723270440249999</v>
      </c>
      <c r="I2201" s="1">
        <v>4.0880503144649998</v>
      </c>
      <c r="J2201" s="1">
        <v>3.7735849056599999</v>
      </c>
      <c r="K2201" s="1">
        <v>67.295597484276996</v>
      </c>
      <c r="L2201" s="1">
        <v>15.094339622642</v>
      </c>
      <c r="M2201" s="1">
        <v>3.1446540880499998</v>
      </c>
      <c r="N2201" s="1">
        <v>5.0314465408810003</v>
      </c>
      <c r="O2201" s="8">
        <v>91.823899371069004</v>
      </c>
    </row>
    <row r="2202" spans="3:15" x14ac:dyDescent="0.2">
      <c r="C2202" s="70"/>
      <c r="D2202" s="65"/>
      <c r="E2202" s="4" t="s">
        <v>50</v>
      </c>
      <c r="F2202" s="52" t="s">
        <v>625</v>
      </c>
      <c r="G2202" s="7">
        <v>18</v>
      </c>
      <c r="H2202" s="17" t="s">
        <v>61</v>
      </c>
      <c r="I2202" s="1">
        <v>5.5555555555560003</v>
      </c>
      <c r="J2202" s="1">
        <v>16.666666666666998</v>
      </c>
      <c r="K2202" s="1">
        <v>55.555555555555998</v>
      </c>
      <c r="L2202" s="1">
        <v>11.111111111111001</v>
      </c>
      <c r="M2202" s="3" t="s">
        <v>61</v>
      </c>
      <c r="N2202" s="1">
        <v>11.111111111111001</v>
      </c>
      <c r="O2202" s="8">
        <v>88.888888888888999</v>
      </c>
    </row>
    <row r="2203" spans="3:15" x14ac:dyDescent="0.2">
      <c r="C2203" s="70"/>
      <c r="D2203" s="65"/>
      <c r="E2203" s="4" t="s">
        <v>44</v>
      </c>
      <c r="F2203" s="52" t="s">
        <v>625</v>
      </c>
      <c r="G2203" s="7">
        <v>25</v>
      </c>
      <c r="H2203" s="9">
        <v>16</v>
      </c>
      <c r="I2203" s="1">
        <v>12</v>
      </c>
      <c r="J2203" s="1">
        <v>8</v>
      </c>
      <c r="K2203" s="1">
        <v>24</v>
      </c>
      <c r="L2203" s="1">
        <v>20</v>
      </c>
      <c r="M2203" s="1">
        <v>16</v>
      </c>
      <c r="N2203" s="1">
        <v>4</v>
      </c>
      <c r="O2203" s="8">
        <v>80</v>
      </c>
    </row>
    <row r="2204" spans="3:15" x14ac:dyDescent="0.2">
      <c r="C2204" s="70"/>
      <c r="D2204" s="65"/>
      <c r="E2204" s="4" t="s">
        <v>37</v>
      </c>
      <c r="F2204" s="52" t="s">
        <v>625</v>
      </c>
      <c r="G2204" s="7">
        <v>28</v>
      </c>
      <c r="H2204" s="9">
        <v>3.5714285714290002</v>
      </c>
      <c r="I2204" s="1">
        <v>17.857142857143</v>
      </c>
      <c r="J2204" s="1">
        <v>10.714285714286</v>
      </c>
      <c r="K2204" s="1">
        <v>32.142857142856997</v>
      </c>
      <c r="L2204" s="1">
        <v>14.285714285714</v>
      </c>
      <c r="M2204" s="3" t="s">
        <v>61</v>
      </c>
      <c r="N2204" s="1">
        <v>21.428571428571001</v>
      </c>
      <c r="O2204" s="8">
        <v>78.571428571428996</v>
      </c>
    </row>
    <row r="2205" spans="3:15" x14ac:dyDescent="0.2">
      <c r="C2205" s="70"/>
      <c r="D2205" s="65"/>
      <c r="E2205" s="4" t="s">
        <v>51</v>
      </c>
      <c r="F2205" s="52" t="s">
        <v>624</v>
      </c>
      <c r="G2205" s="7">
        <v>1105</v>
      </c>
      <c r="H2205" s="9">
        <v>2.89592760181</v>
      </c>
      <c r="I2205" s="1">
        <v>8.8687782805429993</v>
      </c>
      <c r="J2205" s="1">
        <v>5.9728506787329998</v>
      </c>
      <c r="K2205" s="1">
        <v>66.696832579185994</v>
      </c>
      <c r="L2205" s="1">
        <v>10.497737556561001</v>
      </c>
      <c r="M2205" s="1">
        <v>0.63348416289599996</v>
      </c>
      <c r="N2205" s="1">
        <v>4.4343891402709996</v>
      </c>
      <c r="O2205" s="8">
        <v>94.932126696832995</v>
      </c>
    </row>
    <row r="2206" spans="3:15" x14ac:dyDescent="0.2">
      <c r="C2206" s="70"/>
      <c r="D2206" s="65"/>
      <c r="E2206" s="4" t="s">
        <v>52</v>
      </c>
      <c r="F2206" s="52" t="s">
        <v>624</v>
      </c>
      <c r="G2206" s="7">
        <v>352</v>
      </c>
      <c r="H2206" s="9">
        <v>1.988636363636</v>
      </c>
      <c r="I2206" s="1">
        <v>3.9772727272730002</v>
      </c>
      <c r="J2206" s="1">
        <v>4.261363636364</v>
      </c>
      <c r="K2206" s="1">
        <v>66.477272727273004</v>
      </c>
      <c r="L2206" s="1">
        <v>14.488636363635999</v>
      </c>
      <c r="M2206" s="1">
        <v>2.8409090909089998</v>
      </c>
      <c r="N2206" s="1">
        <v>5.9659090909090002</v>
      </c>
      <c r="O2206" s="8">
        <v>91.193181818181998</v>
      </c>
    </row>
    <row r="2207" spans="3:15" x14ac:dyDescent="0.2">
      <c r="C2207" s="66" t="s">
        <v>53</v>
      </c>
      <c r="D2207" s="64" t="s">
        <v>19</v>
      </c>
      <c r="E2207" s="5" t="s">
        <v>54</v>
      </c>
      <c r="F2207" s="51" t="s">
        <v>624</v>
      </c>
      <c r="G2207" s="6">
        <v>513</v>
      </c>
      <c r="H2207" s="13">
        <v>0.97465886939599999</v>
      </c>
      <c r="I2207" s="2">
        <v>7.7972709551659998</v>
      </c>
      <c r="J2207" s="2">
        <v>5.6530214424949996</v>
      </c>
      <c r="K2207" s="2">
        <v>68.031189083821005</v>
      </c>
      <c r="L2207" s="2">
        <v>10.526315789473999</v>
      </c>
      <c r="M2207" s="2">
        <v>1.7543859649119999</v>
      </c>
      <c r="N2207" s="2">
        <v>5.2631578947369997</v>
      </c>
      <c r="O2207" s="11">
        <v>92.982456140351005</v>
      </c>
    </row>
    <row r="2208" spans="3:15" x14ac:dyDescent="0.2">
      <c r="C2208" s="70"/>
      <c r="D2208" s="65"/>
      <c r="E2208" s="4" t="s">
        <v>55</v>
      </c>
      <c r="F2208" s="52" t="s">
        <v>624</v>
      </c>
      <c r="G2208" s="7">
        <v>639</v>
      </c>
      <c r="H2208" s="9">
        <v>3.599374021909</v>
      </c>
      <c r="I2208" s="1">
        <v>7.0422535211269999</v>
      </c>
      <c r="J2208" s="1">
        <v>5.946791862285</v>
      </c>
      <c r="K2208" s="1">
        <v>66.666666666666998</v>
      </c>
      <c r="L2208" s="1">
        <v>10.328638497652999</v>
      </c>
      <c r="M2208" s="1">
        <v>1.2519561815339999</v>
      </c>
      <c r="N2208" s="1">
        <v>5.1643192488259997</v>
      </c>
      <c r="O2208" s="8">
        <v>93.583724569639998</v>
      </c>
    </row>
    <row r="2209" spans="2:22" x14ac:dyDescent="0.2">
      <c r="C2209" s="70"/>
      <c r="D2209" s="65"/>
      <c r="E2209" s="4" t="s">
        <v>56</v>
      </c>
      <c r="F2209" s="52" t="s">
        <v>624</v>
      </c>
      <c r="G2209" s="7">
        <v>376</v>
      </c>
      <c r="H2209" s="9">
        <v>4.2553191489359996</v>
      </c>
      <c r="I2209" s="1">
        <v>9.574468085106</v>
      </c>
      <c r="J2209" s="1">
        <v>5.8510638297869999</v>
      </c>
      <c r="K2209" s="1">
        <v>58.776595744681003</v>
      </c>
      <c r="L2209" s="1">
        <v>15.425531914894</v>
      </c>
      <c r="M2209" s="1">
        <v>1.0638297872339999</v>
      </c>
      <c r="N2209" s="1">
        <v>5.0531914893619998</v>
      </c>
      <c r="O2209" s="8">
        <v>93.882978723403994</v>
      </c>
    </row>
    <row r="2210" spans="2:22" x14ac:dyDescent="0.2">
      <c r="C2210" s="66" t="s">
        <v>57</v>
      </c>
      <c r="D2210" s="64" t="s">
        <v>19</v>
      </c>
      <c r="E2210" s="5" t="s">
        <v>58</v>
      </c>
      <c r="F2210" s="51" t="s">
        <v>624</v>
      </c>
      <c r="G2210" s="6">
        <v>537</v>
      </c>
      <c r="H2210" s="13">
        <v>0.74487895716899999</v>
      </c>
      <c r="I2210" s="2">
        <v>8.0074487895720008</v>
      </c>
      <c r="J2210" s="2">
        <v>5.0279329608939998</v>
      </c>
      <c r="K2210" s="2">
        <v>69.273743016759994</v>
      </c>
      <c r="L2210" s="2">
        <v>10.242085661080001</v>
      </c>
      <c r="M2210" s="2">
        <v>1.675977653631</v>
      </c>
      <c r="N2210" s="2">
        <v>5.0279329608939998</v>
      </c>
      <c r="O2210" s="11">
        <v>93.296089385475</v>
      </c>
    </row>
    <row r="2211" spans="2:22" x14ac:dyDescent="0.2">
      <c r="C2211" s="67"/>
      <c r="D2211" s="65"/>
      <c r="E2211" s="4" t="s">
        <v>59</v>
      </c>
      <c r="F2211" s="52" t="s">
        <v>624</v>
      </c>
      <c r="G2211" s="7">
        <v>682</v>
      </c>
      <c r="H2211" s="9">
        <v>4.3988269794720001</v>
      </c>
      <c r="I2211" s="1">
        <v>8.3577712609969996</v>
      </c>
      <c r="J2211" s="1">
        <v>6.4516129032259997</v>
      </c>
      <c r="K2211" s="1">
        <v>61.143695014663002</v>
      </c>
      <c r="L2211" s="1">
        <v>12.463343108504001</v>
      </c>
      <c r="M2211" s="1">
        <v>1.6129032258060001</v>
      </c>
      <c r="N2211" s="1">
        <v>5.5718475073310003</v>
      </c>
      <c r="O2211" s="8">
        <v>92.815249266861997</v>
      </c>
    </row>
    <row r="2212" spans="2:22" x14ac:dyDescent="0.2">
      <c r="C2212" s="71"/>
      <c r="D2212" s="68"/>
      <c r="E2212" s="19" t="s">
        <v>60</v>
      </c>
      <c r="F2212" s="53" t="s">
        <v>624</v>
      </c>
      <c r="G2212" s="21">
        <v>309</v>
      </c>
      <c r="H2212" s="36">
        <v>3.236245954693</v>
      </c>
      <c r="I2212" s="16">
        <v>6.796116504854</v>
      </c>
      <c r="J2212" s="16">
        <v>5.8252427184469999</v>
      </c>
      <c r="K2212" s="16">
        <v>66.990291262135997</v>
      </c>
      <c r="L2212" s="16">
        <v>12.297734627832</v>
      </c>
      <c r="M2212" s="16">
        <v>0.32362459546900002</v>
      </c>
      <c r="N2212" s="16">
        <v>4.5307443365699998</v>
      </c>
      <c r="O2212" s="34">
        <v>95.145631067961006</v>
      </c>
    </row>
    <row r="2213" spans="2:22" x14ac:dyDescent="0.2">
      <c r="C2213" s="44" t="s">
        <v>626</v>
      </c>
    </row>
    <row r="2214" spans="2:22" x14ac:dyDescent="0.2">
      <c r="B2214" s="22" t="str">
        <f xml:space="preserve"> HYPERLINK("#'目次'!B33", "[27]")</f>
        <v>[27]</v>
      </c>
      <c r="C2214" s="58" t="s">
        <v>306</v>
      </c>
      <c r="D2214" s="59"/>
      <c r="E2214" s="59"/>
      <c r="F2214" s="59"/>
      <c r="G2214" s="59"/>
      <c r="H2214" s="59"/>
      <c r="I2214" s="59"/>
      <c r="J2214" s="59"/>
      <c r="K2214" s="59"/>
      <c r="L2214" s="59"/>
      <c r="M2214" s="59"/>
      <c r="N2214" s="59"/>
      <c r="O2214" s="59"/>
      <c r="P2214" s="59"/>
      <c r="Q2214" s="59"/>
      <c r="R2214" s="59"/>
      <c r="S2214" s="59"/>
      <c r="T2214" s="59"/>
      <c r="U2214" s="59"/>
      <c r="V2214" s="59"/>
    </row>
    <row r="2215" spans="2:22" x14ac:dyDescent="0.2">
      <c r="C2215" s="44" t="s">
        <v>307</v>
      </c>
    </row>
    <row r="2217" spans="2:22" x14ac:dyDescent="0.2">
      <c r="C2217" s="58" t="s">
        <v>13</v>
      </c>
      <c r="D2217" s="59"/>
      <c r="E2217" s="59"/>
      <c r="F2217" s="59"/>
      <c r="G2217" s="59"/>
      <c r="H2217" s="59"/>
      <c r="I2217" s="59"/>
      <c r="J2217" s="59"/>
      <c r="K2217" s="59"/>
      <c r="L2217" s="59"/>
      <c r="M2217" s="59"/>
      <c r="N2217" s="59"/>
      <c r="O2217" s="59"/>
      <c r="P2217" s="59"/>
      <c r="Q2217" s="59"/>
      <c r="R2217" s="59"/>
      <c r="S2217" s="59"/>
      <c r="T2217" s="59"/>
      <c r="U2217" s="59"/>
      <c r="V2217" s="59"/>
    </row>
    <row r="2218" spans="2:22" ht="52" x14ac:dyDescent="0.2">
      <c r="C2218" s="60"/>
      <c r="D2218" s="61"/>
      <c r="E2218" s="61"/>
      <c r="F2218" s="61"/>
      <c r="G2218" s="20" t="s">
        <v>14</v>
      </c>
      <c r="H2218" s="25" t="s">
        <v>308</v>
      </c>
      <c r="I2218" s="10" t="s">
        <v>309</v>
      </c>
      <c r="J2218" s="10" t="s">
        <v>310</v>
      </c>
      <c r="K2218" s="10" t="s">
        <v>311</v>
      </c>
      <c r="L2218" s="10" t="s">
        <v>312</v>
      </c>
      <c r="M2218" s="10" t="s">
        <v>313</v>
      </c>
      <c r="N2218" s="10" t="s">
        <v>314</v>
      </c>
      <c r="O2218" s="10" t="s">
        <v>315</v>
      </c>
      <c r="P2218" s="10" t="s">
        <v>37</v>
      </c>
      <c r="Q2218" s="10" t="s">
        <v>263</v>
      </c>
      <c r="R2218" s="26" t="s">
        <v>76</v>
      </c>
    </row>
    <row r="2219" spans="2:22" x14ac:dyDescent="0.2">
      <c r="C2219" s="62"/>
      <c r="D2219" s="63"/>
      <c r="E2219" s="63"/>
      <c r="F2219" s="63"/>
      <c r="G2219" s="23"/>
      <c r="H2219" s="39" t="s">
        <v>248</v>
      </c>
      <c r="I2219" s="32" t="s">
        <v>249</v>
      </c>
      <c r="J2219" s="32" t="s">
        <v>250</v>
      </c>
      <c r="K2219" s="32" t="s">
        <v>251</v>
      </c>
      <c r="L2219" s="32" t="s">
        <v>316</v>
      </c>
      <c r="M2219" s="32" t="s">
        <v>317</v>
      </c>
      <c r="N2219" s="32" t="s">
        <v>318</v>
      </c>
      <c r="O2219" s="12"/>
      <c r="P2219" s="12"/>
      <c r="Q2219" s="12"/>
      <c r="R2219" s="28"/>
    </row>
    <row r="2220" spans="2:22" x14ac:dyDescent="0.2">
      <c r="C2220" s="24"/>
      <c r="D2220" s="30"/>
      <c r="E2220" s="29" t="s">
        <v>14</v>
      </c>
      <c r="F2220" s="50" t="str">
        <f>IF(G2220=0,"",IF(G2220&lt;=49,"*",""))</f>
        <v/>
      </c>
      <c r="G2220" s="27">
        <v>1428</v>
      </c>
      <c r="H2220" s="42" t="s">
        <v>61</v>
      </c>
      <c r="I2220" s="42" t="s">
        <v>61</v>
      </c>
      <c r="J2220" s="15">
        <v>0.56022408963600001</v>
      </c>
      <c r="K2220" s="15">
        <v>4.7619047619049999</v>
      </c>
      <c r="L2220" s="15">
        <v>32.703081232492998</v>
      </c>
      <c r="M2220" s="15">
        <v>38.515406162464998</v>
      </c>
      <c r="N2220" s="15">
        <v>3.7815126050419998</v>
      </c>
      <c r="O2220" s="15">
        <v>17.717086834734001</v>
      </c>
      <c r="P2220" s="15">
        <v>1.9607843137250001</v>
      </c>
      <c r="Q2220" s="15">
        <v>64.334786399302999</v>
      </c>
      <c r="R2220" s="33">
        <v>4.0223461786239998</v>
      </c>
    </row>
    <row r="2221" spans="2:22" x14ac:dyDescent="0.2">
      <c r="C2221" s="69" t="s">
        <v>18</v>
      </c>
      <c r="D2221" s="64" t="s">
        <v>19</v>
      </c>
      <c r="E2221" s="5" t="s">
        <v>20</v>
      </c>
      <c r="F2221" s="51" t="str">
        <f t="shared" ref="F2221:F2284" si="4">IF(G2221=0,"",IF(G2221&lt;=49,"*",""))</f>
        <v/>
      </c>
      <c r="G2221" s="6">
        <v>725</v>
      </c>
      <c r="H2221" s="35" t="s">
        <v>61</v>
      </c>
      <c r="I2221" s="14" t="s">
        <v>61</v>
      </c>
      <c r="J2221" s="2">
        <v>0.41379310344800002</v>
      </c>
      <c r="K2221" s="2">
        <v>3.862068965517</v>
      </c>
      <c r="L2221" s="2">
        <v>33.103448275862</v>
      </c>
      <c r="M2221" s="2">
        <v>38.344827586207003</v>
      </c>
      <c r="N2221" s="2">
        <v>5.1034482758620001</v>
      </c>
      <c r="O2221" s="2">
        <v>17.241379310345</v>
      </c>
      <c r="P2221" s="2">
        <v>1.931034482759</v>
      </c>
      <c r="Q2221" s="2">
        <v>64.581911262798997</v>
      </c>
      <c r="R2221" s="11">
        <v>3.9185223665829998</v>
      </c>
    </row>
    <row r="2222" spans="2:22" x14ac:dyDescent="0.2">
      <c r="C2222" s="70"/>
      <c r="D2222" s="65"/>
      <c r="E2222" s="4" t="s">
        <v>21</v>
      </c>
      <c r="F2222" s="52" t="str">
        <f t="shared" si="4"/>
        <v/>
      </c>
      <c r="G2222" s="7">
        <v>703</v>
      </c>
      <c r="H2222" s="17" t="s">
        <v>61</v>
      </c>
      <c r="I2222" s="3" t="s">
        <v>61</v>
      </c>
      <c r="J2222" s="1">
        <v>0.71123755334299998</v>
      </c>
      <c r="K2222" s="1">
        <v>5.6899004267429998</v>
      </c>
      <c r="L2222" s="1">
        <v>32.290184921764002</v>
      </c>
      <c r="M2222" s="1">
        <v>38.691322901848999</v>
      </c>
      <c r="N2222" s="1">
        <v>2.4182076813659998</v>
      </c>
      <c r="O2222" s="1">
        <v>18.207681365576001</v>
      </c>
      <c r="P2222" s="1">
        <v>1.99146514936</v>
      </c>
      <c r="Q2222" s="1">
        <v>64.076648841354995</v>
      </c>
      <c r="R2222" s="8">
        <v>4.1156721590899998</v>
      </c>
    </row>
    <row r="2223" spans="2:22" x14ac:dyDescent="0.2">
      <c r="C2223" s="66" t="s">
        <v>22</v>
      </c>
      <c r="D2223" s="66" t="s">
        <v>23</v>
      </c>
      <c r="E2223" s="5" t="s">
        <v>24</v>
      </c>
      <c r="F2223" s="51" t="str">
        <f t="shared" si="4"/>
        <v/>
      </c>
      <c r="G2223" s="6">
        <v>293</v>
      </c>
      <c r="H2223" s="35" t="s">
        <v>61</v>
      </c>
      <c r="I2223" s="14" t="s">
        <v>61</v>
      </c>
      <c r="J2223" s="2">
        <v>0.68259385665500005</v>
      </c>
      <c r="K2223" s="2">
        <v>3.754266211604</v>
      </c>
      <c r="L2223" s="2">
        <v>18.088737201364999</v>
      </c>
      <c r="M2223" s="14" t="s">
        <v>61</v>
      </c>
      <c r="N2223" s="14" t="s">
        <v>61</v>
      </c>
      <c r="O2223" s="2">
        <v>71.672354948804994</v>
      </c>
      <c r="P2223" s="2">
        <v>5.8020477815699998</v>
      </c>
      <c r="Q2223" s="2">
        <v>60.318181818181998</v>
      </c>
      <c r="R2223" s="11">
        <v>3.7831980403599998</v>
      </c>
    </row>
    <row r="2224" spans="2:22" x14ac:dyDescent="0.2">
      <c r="C2224" s="70"/>
      <c r="D2224" s="67"/>
      <c r="E2224" s="4" t="s">
        <v>25</v>
      </c>
      <c r="F2224" s="52" t="str">
        <f t="shared" si="4"/>
        <v/>
      </c>
      <c r="G2224" s="7">
        <v>315</v>
      </c>
      <c r="H2224" s="17" t="s">
        <v>61</v>
      </c>
      <c r="I2224" s="3" t="s">
        <v>61</v>
      </c>
      <c r="J2224" s="1">
        <v>0.31746031745999997</v>
      </c>
      <c r="K2224" s="1">
        <v>3.492063492063</v>
      </c>
      <c r="L2224" s="1">
        <v>33.650793650794</v>
      </c>
      <c r="M2224" s="1">
        <v>51.428571428570997</v>
      </c>
      <c r="N2224" s="3" t="s">
        <v>61</v>
      </c>
      <c r="O2224" s="1">
        <v>10.793650793651</v>
      </c>
      <c r="P2224" s="1">
        <v>0.31746031745999997</v>
      </c>
      <c r="Q2224" s="1">
        <v>64.557142857143006</v>
      </c>
      <c r="R2224" s="8">
        <v>3.3047623474419998</v>
      </c>
    </row>
    <row r="2225" spans="3:18" x14ac:dyDescent="0.2">
      <c r="C2225" s="70"/>
      <c r="D2225" s="67"/>
      <c r="E2225" s="4" t="s">
        <v>26</v>
      </c>
      <c r="F2225" s="52" t="str">
        <f t="shared" si="4"/>
        <v/>
      </c>
      <c r="G2225" s="7">
        <v>335</v>
      </c>
      <c r="H2225" s="17" t="s">
        <v>61</v>
      </c>
      <c r="I2225" s="3" t="s">
        <v>61</v>
      </c>
      <c r="J2225" s="1">
        <v>0.89552238805999995</v>
      </c>
      <c r="K2225" s="1">
        <v>3.5820895522390002</v>
      </c>
      <c r="L2225" s="1">
        <v>34.925373134327998</v>
      </c>
      <c r="M2225" s="1">
        <v>51.641791044775999</v>
      </c>
      <c r="N2225" s="1">
        <v>6.2686567164179996</v>
      </c>
      <c r="O2225" s="1">
        <v>1.791044776119</v>
      </c>
      <c r="P2225" s="1">
        <v>0.89552238805999995</v>
      </c>
      <c r="Q2225" s="1">
        <v>64.883435582822003</v>
      </c>
      <c r="R2225" s="8">
        <v>3.9882791940489999</v>
      </c>
    </row>
    <row r="2226" spans="3:18" x14ac:dyDescent="0.2">
      <c r="C2226" s="70"/>
      <c r="D2226" s="67"/>
      <c r="E2226" s="4" t="s">
        <v>27</v>
      </c>
      <c r="F2226" s="52" t="str">
        <f t="shared" si="4"/>
        <v/>
      </c>
      <c r="G2226" s="7">
        <v>230</v>
      </c>
      <c r="H2226" s="17" t="s">
        <v>61</v>
      </c>
      <c r="I2226" s="3" t="s">
        <v>61</v>
      </c>
      <c r="J2226" s="1">
        <v>0.43478260869599999</v>
      </c>
      <c r="K2226" s="1">
        <v>6.0869565217390003</v>
      </c>
      <c r="L2226" s="1">
        <v>37.826086956521998</v>
      </c>
      <c r="M2226" s="1">
        <v>46.956521739129997</v>
      </c>
      <c r="N2226" s="1">
        <v>6.5217391304349999</v>
      </c>
      <c r="O2226" s="1">
        <v>0.86956521739100001</v>
      </c>
      <c r="P2226" s="1">
        <v>1.3043478260870001</v>
      </c>
      <c r="Q2226" s="1">
        <v>64.555555555555998</v>
      </c>
      <c r="R2226" s="8">
        <v>4.0672667394899999</v>
      </c>
    </row>
    <row r="2227" spans="3:18" x14ac:dyDescent="0.2">
      <c r="C2227" s="70"/>
      <c r="D2227" s="67"/>
      <c r="E2227" s="4" t="s">
        <v>28</v>
      </c>
      <c r="F2227" s="52" t="str">
        <f t="shared" si="4"/>
        <v/>
      </c>
      <c r="G2227" s="7">
        <v>255</v>
      </c>
      <c r="H2227" s="17" t="s">
        <v>61</v>
      </c>
      <c r="I2227" s="3" t="s">
        <v>61</v>
      </c>
      <c r="J2227" s="1">
        <v>0.392156862745</v>
      </c>
      <c r="K2227" s="1">
        <v>7.8431372549020004</v>
      </c>
      <c r="L2227" s="1">
        <v>40.784313725490001</v>
      </c>
      <c r="M2227" s="1">
        <v>41.960784313725</v>
      </c>
      <c r="N2227" s="1">
        <v>7.0588235294119999</v>
      </c>
      <c r="O2227" s="1">
        <v>0.392156862745</v>
      </c>
      <c r="P2227" s="1">
        <v>1.56862745098</v>
      </c>
      <c r="Q2227" s="1">
        <v>64.231999999999999</v>
      </c>
      <c r="R2227" s="8">
        <v>4.2504637120049997</v>
      </c>
    </row>
    <row r="2228" spans="3:18" x14ac:dyDescent="0.2">
      <c r="C2228" s="70"/>
      <c r="D2228" s="67"/>
      <c r="E2228" s="4" t="s">
        <v>29</v>
      </c>
      <c r="F2228" s="52" t="str">
        <f t="shared" si="4"/>
        <v/>
      </c>
      <c r="G2228" s="7">
        <v>1135</v>
      </c>
      <c r="H2228" s="17" t="s">
        <v>61</v>
      </c>
      <c r="I2228" s="3" t="s">
        <v>61</v>
      </c>
      <c r="J2228" s="1">
        <v>0.52863436123300001</v>
      </c>
      <c r="K2228" s="1">
        <v>5.0220264317180003</v>
      </c>
      <c r="L2228" s="1">
        <v>36.475770925109998</v>
      </c>
      <c r="M2228" s="1">
        <v>48.458149779735997</v>
      </c>
      <c r="N2228" s="1">
        <v>4.7577092511009997</v>
      </c>
      <c r="O2228" s="1">
        <v>3.7885462555070002</v>
      </c>
      <c r="P2228" s="1">
        <v>0.96916299559499997</v>
      </c>
      <c r="Q2228" s="1">
        <v>64.580018501387997</v>
      </c>
      <c r="R2228" s="8">
        <v>3.9064676190799998</v>
      </c>
    </row>
    <row r="2229" spans="3:18" x14ac:dyDescent="0.2">
      <c r="C2229" s="70"/>
      <c r="D2229" s="67"/>
      <c r="E2229" s="4" t="s">
        <v>30</v>
      </c>
      <c r="F2229" s="52" t="str">
        <f t="shared" si="4"/>
        <v/>
      </c>
      <c r="G2229" s="7">
        <v>485</v>
      </c>
      <c r="H2229" s="17" t="s">
        <v>61</v>
      </c>
      <c r="I2229" s="3" t="s">
        <v>61</v>
      </c>
      <c r="J2229" s="1">
        <v>0.41237113402100001</v>
      </c>
      <c r="K2229" s="1">
        <v>7.0103092783510004</v>
      </c>
      <c r="L2229" s="1">
        <v>39.381443298969003</v>
      </c>
      <c r="M2229" s="1">
        <v>44.329896907216003</v>
      </c>
      <c r="N2229" s="1">
        <v>6.8041237113399999</v>
      </c>
      <c r="O2229" s="1">
        <v>0.61855670103100002</v>
      </c>
      <c r="P2229" s="1">
        <v>1.4432989690719999</v>
      </c>
      <c r="Q2229" s="1">
        <v>64.385263157894997</v>
      </c>
      <c r="R2229" s="8">
        <v>4.163457880588</v>
      </c>
    </row>
    <row r="2230" spans="3:18" x14ac:dyDescent="0.2">
      <c r="C2230" s="70"/>
      <c r="D2230" s="66" t="s">
        <v>20</v>
      </c>
      <c r="E2230" s="5" t="s">
        <v>24</v>
      </c>
      <c r="F2230" s="51" t="str">
        <f t="shared" si="4"/>
        <v/>
      </c>
      <c r="G2230" s="6">
        <v>149</v>
      </c>
      <c r="H2230" s="35" t="s">
        <v>61</v>
      </c>
      <c r="I2230" s="14" t="s">
        <v>61</v>
      </c>
      <c r="J2230" s="2">
        <v>0.67114093959700005</v>
      </c>
      <c r="K2230" s="2">
        <v>4.0268456375839996</v>
      </c>
      <c r="L2230" s="2">
        <v>22.818791946308998</v>
      </c>
      <c r="M2230" s="14" t="s">
        <v>61</v>
      </c>
      <c r="N2230" s="14" t="s">
        <v>61</v>
      </c>
      <c r="O2230" s="2">
        <v>66.442953020133999</v>
      </c>
      <c r="P2230" s="2">
        <v>6.0402684563760003</v>
      </c>
      <c r="Q2230" s="2">
        <v>60.560975609755999</v>
      </c>
      <c r="R2230" s="11">
        <v>3.5288013580239999</v>
      </c>
    </row>
    <row r="2231" spans="3:18" x14ac:dyDescent="0.2">
      <c r="C2231" s="70"/>
      <c r="D2231" s="67"/>
      <c r="E2231" s="4" t="s">
        <v>25</v>
      </c>
      <c r="F2231" s="52" t="str">
        <f t="shared" si="4"/>
        <v/>
      </c>
      <c r="G2231" s="7">
        <v>165</v>
      </c>
      <c r="H2231" s="17" t="s">
        <v>61</v>
      </c>
      <c r="I2231" s="3" t="s">
        <v>61</v>
      </c>
      <c r="J2231" s="3" t="s">
        <v>61</v>
      </c>
      <c r="K2231" s="1">
        <v>2.4242424242420002</v>
      </c>
      <c r="L2231" s="1">
        <v>35.757575757575999</v>
      </c>
      <c r="M2231" s="1">
        <v>49.696969696970001</v>
      </c>
      <c r="N2231" s="3" t="s">
        <v>61</v>
      </c>
      <c r="O2231" s="1">
        <v>11.515151515152001</v>
      </c>
      <c r="P2231" s="1">
        <v>0.60606060606099998</v>
      </c>
      <c r="Q2231" s="1">
        <v>64.634482758621004</v>
      </c>
      <c r="R2231" s="8">
        <v>2.9340287838079999</v>
      </c>
    </row>
    <row r="2232" spans="3:18" x14ac:dyDescent="0.2">
      <c r="C2232" s="70"/>
      <c r="D2232" s="67"/>
      <c r="E2232" s="4" t="s">
        <v>26</v>
      </c>
      <c r="F2232" s="52" t="str">
        <f t="shared" si="4"/>
        <v/>
      </c>
      <c r="G2232" s="7">
        <v>173</v>
      </c>
      <c r="H2232" s="17" t="s">
        <v>61</v>
      </c>
      <c r="I2232" s="3" t="s">
        <v>61</v>
      </c>
      <c r="J2232" s="1">
        <v>0.57803468208099995</v>
      </c>
      <c r="K2232" s="1">
        <v>3.4682080924859999</v>
      </c>
      <c r="L2232" s="1">
        <v>32.369942196532001</v>
      </c>
      <c r="M2232" s="1">
        <v>51.445086705202002</v>
      </c>
      <c r="N2232" s="1">
        <v>8.6705202312140006</v>
      </c>
      <c r="O2232" s="1">
        <v>2.8901734104050001</v>
      </c>
      <c r="P2232" s="1">
        <v>0.57803468208099995</v>
      </c>
      <c r="Q2232" s="1">
        <v>65.209580838323006</v>
      </c>
      <c r="R2232" s="8">
        <v>3.948207364046</v>
      </c>
    </row>
    <row r="2233" spans="3:18" x14ac:dyDescent="0.2">
      <c r="C2233" s="70"/>
      <c r="D2233" s="67"/>
      <c r="E2233" s="4" t="s">
        <v>27</v>
      </c>
      <c r="F2233" s="52" t="str">
        <f t="shared" si="4"/>
        <v/>
      </c>
      <c r="G2233" s="7">
        <v>115</v>
      </c>
      <c r="H2233" s="17" t="s">
        <v>61</v>
      </c>
      <c r="I2233" s="3" t="s">
        <v>61</v>
      </c>
      <c r="J2233" s="3" t="s">
        <v>61</v>
      </c>
      <c r="K2233" s="1">
        <v>2.6086956521740001</v>
      </c>
      <c r="L2233" s="1">
        <v>38.260869565217</v>
      </c>
      <c r="M2233" s="1">
        <v>46.956521739129997</v>
      </c>
      <c r="N2233" s="1">
        <v>9.5652173913039995</v>
      </c>
      <c r="O2233" s="1">
        <v>1.7391304347829999</v>
      </c>
      <c r="P2233" s="1">
        <v>0.86956521739100001</v>
      </c>
      <c r="Q2233" s="1">
        <v>65.205357142856997</v>
      </c>
      <c r="R2233" s="8">
        <v>3.6096427235980002</v>
      </c>
    </row>
    <row r="2234" spans="3:18" x14ac:dyDescent="0.2">
      <c r="C2234" s="70"/>
      <c r="D2234" s="67"/>
      <c r="E2234" s="4" t="s">
        <v>28</v>
      </c>
      <c r="F2234" s="52" t="str">
        <f t="shared" si="4"/>
        <v/>
      </c>
      <c r="G2234" s="7">
        <v>123</v>
      </c>
      <c r="H2234" s="17" t="s">
        <v>61</v>
      </c>
      <c r="I2234" s="3" t="s">
        <v>61</v>
      </c>
      <c r="J2234" s="1">
        <v>0.81300813008100004</v>
      </c>
      <c r="K2234" s="1">
        <v>7.3170731707319998</v>
      </c>
      <c r="L2234" s="1">
        <v>38.211382113821003</v>
      </c>
      <c r="M2234" s="1">
        <v>43.089430894308997</v>
      </c>
      <c r="N2234" s="1">
        <v>8.9430894308940001</v>
      </c>
      <c r="O2234" s="3" t="s">
        <v>61</v>
      </c>
      <c r="P2234" s="1">
        <v>1.6260162601629999</v>
      </c>
      <c r="Q2234" s="1">
        <v>64.438016528925999</v>
      </c>
      <c r="R2234" s="8">
        <v>4.5053534119299998</v>
      </c>
    </row>
    <row r="2235" spans="3:18" x14ac:dyDescent="0.2">
      <c r="C2235" s="70"/>
      <c r="D2235" s="67"/>
      <c r="E2235" s="4" t="s">
        <v>29</v>
      </c>
      <c r="F2235" s="52" t="str">
        <f t="shared" si="4"/>
        <v/>
      </c>
      <c r="G2235" s="7">
        <v>576</v>
      </c>
      <c r="H2235" s="17" t="s">
        <v>61</v>
      </c>
      <c r="I2235" s="3" t="s">
        <v>61</v>
      </c>
      <c r="J2235" s="1">
        <v>0.347222222222</v>
      </c>
      <c r="K2235" s="1">
        <v>3.8194444444440001</v>
      </c>
      <c r="L2235" s="1">
        <v>35.763888888888999</v>
      </c>
      <c r="M2235" s="1">
        <v>48.263888888888999</v>
      </c>
      <c r="N2235" s="1">
        <v>6.4236111111109997</v>
      </c>
      <c r="O2235" s="1">
        <v>4.5138888888890003</v>
      </c>
      <c r="P2235" s="1">
        <v>0.868055555556</v>
      </c>
      <c r="Q2235" s="1">
        <v>64.884403669725003</v>
      </c>
      <c r="R2235" s="8">
        <v>3.7797149731070001</v>
      </c>
    </row>
    <row r="2236" spans="3:18" x14ac:dyDescent="0.2">
      <c r="C2236" s="70"/>
      <c r="D2236" s="67"/>
      <c r="E2236" s="4" t="s">
        <v>30</v>
      </c>
      <c r="F2236" s="52" t="str">
        <f t="shared" si="4"/>
        <v/>
      </c>
      <c r="G2236" s="7">
        <v>238</v>
      </c>
      <c r="H2236" s="17" t="s">
        <v>61</v>
      </c>
      <c r="I2236" s="3" t="s">
        <v>61</v>
      </c>
      <c r="J2236" s="1">
        <v>0.42016806722700001</v>
      </c>
      <c r="K2236" s="1">
        <v>5.0420168067229998</v>
      </c>
      <c r="L2236" s="1">
        <v>38.235294117647001</v>
      </c>
      <c r="M2236" s="1">
        <v>44.957983193277002</v>
      </c>
      <c r="N2236" s="1">
        <v>9.2436974789920008</v>
      </c>
      <c r="O2236" s="1">
        <v>0.84033613445400002</v>
      </c>
      <c r="P2236" s="1">
        <v>1.260504201681</v>
      </c>
      <c r="Q2236" s="1">
        <v>64.806866952790003</v>
      </c>
      <c r="R2236" s="8">
        <v>4.1086058823979998</v>
      </c>
    </row>
    <row r="2237" spans="3:18" x14ac:dyDescent="0.2">
      <c r="C2237" s="70"/>
      <c r="D2237" s="66" t="s">
        <v>21</v>
      </c>
      <c r="E2237" s="5" t="s">
        <v>24</v>
      </c>
      <c r="F2237" s="51" t="str">
        <f t="shared" si="4"/>
        <v/>
      </c>
      <c r="G2237" s="6">
        <v>144</v>
      </c>
      <c r="H2237" s="35" t="s">
        <v>61</v>
      </c>
      <c r="I2237" s="14" t="s">
        <v>61</v>
      </c>
      <c r="J2237" s="2">
        <v>0.694444444444</v>
      </c>
      <c r="K2237" s="2">
        <v>3.4722222222219998</v>
      </c>
      <c r="L2237" s="2">
        <v>13.194444444444001</v>
      </c>
      <c r="M2237" s="14" t="s">
        <v>61</v>
      </c>
      <c r="N2237" s="14" t="s">
        <v>61</v>
      </c>
      <c r="O2237" s="2">
        <v>77.083333333333002</v>
      </c>
      <c r="P2237" s="2">
        <v>5.5555555555560003</v>
      </c>
      <c r="Q2237" s="2">
        <v>59.92</v>
      </c>
      <c r="R2237" s="11">
        <v>4.2122836245119997</v>
      </c>
    </row>
    <row r="2238" spans="3:18" x14ac:dyDescent="0.2">
      <c r="C2238" s="70"/>
      <c r="D2238" s="67"/>
      <c r="E2238" s="4" t="s">
        <v>25</v>
      </c>
      <c r="F2238" s="52" t="str">
        <f t="shared" si="4"/>
        <v/>
      </c>
      <c r="G2238" s="7">
        <v>150</v>
      </c>
      <c r="H2238" s="17" t="s">
        <v>61</v>
      </c>
      <c r="I2238" s="3" t="s">
        <v>61</v>
      </c>
      <c r="J2238" s="1">
        <v>0.66666666666700003</v>
      </c>
      <c r="K2238" s="1">
        <v>4.666666666667</v>
      </c>
      <c r="L2238" s="1">
        <v>31.333333333333002</v>
      </c>
      <c r="M2238" s="1">
        <v>53.333333333333002</v>
      </c>
      <c r="N2238" s="3" t="s">
        <v>61</v>
      </c>
      <c r="O2238" s="1">
        <v>10</v>
      </c>
      <c r="P2238" s="3" t="s">
        <v>61</v>
      </c>
      <c r="Q2238" s="1">
        <v>64.474074074073997</v>
      </c>
      <c r="R2238" s="8">
        <v>3.6708403804779999</v>
      </c>
    </row>
    <row r="2239" spans="3:18" x14ac:dyDescent="0.2">
      <c r="C2239" s="70"/>
      <c r="D2239" s="67"/>
      <c r="E2239" s="4" t="s">
        <v>26</v>
      </c>
      <c r="F2239" s="52" t="str">
        <f t="shared" si="4"/>
        <v/>
      </c>
      <c r="G2239" s="7">
        <v>162</v>
      </c>
      <c r="H2239" s="17" t="s">
        <v>61</v>
      </c>
      <c r="I2239" s="3" t="s">
        <v>61</v>
      </c>
      <c r="J2239" s="1">
        <v>1.2345679012349999</v>
      </c>
      <c r="K2239" s="1">
        <v>3.7037037037039999</v>
      </c>
      <c r="L2239" s="1">
        <v>37.654320987654003</v>
      </c>
      <c r="M2239" s="1">
        <v>51.851851851851997</v>
      </c>
      <c r="N2239" s="1">
        <v>3.7037037037039999</v>
      </c>
      <c r="O2239" s="1">
        <v>0.61728395061700003</v>
      </c>
      <c r="P2239" s="1">
        <v>1.2345679012349999</v>
      </c>
      <c r="Q2239" s="1">
        <v>64.540880503145004</v>
      </c>
      <c r="R2239" s="8">
        <v>4.0138086625179996</v>
      </c>
    </row>
    <row r="2240" spans="3:18" x14ac:dyDescent="0.2">
      <c r="C2240" s="70"/>
      <c r="D2240" s="67"/>
      <c r="E2240" s="4" t="s">
        <v>27</v>
      </c>
      <c r="F2240" s="52" t="str">
        <f t="shared" si="4"/>
        <v/>
      </c>
      <c r="G2240" s="7">
        <v>115</v>
      </c>
      <c r="H2240" s="17" t="s">
        <v>61</v>
      </c>
      <c r="I2240" s="3" t="s">
        <v>61</v>
      </c>
      <c r="J2240" s="1">
        <v>0.86956521739100001</v>
      </c>
      <c r="K2240" s="1">
        <v>9.5652173913039995</v>
      </c>
      <c r="L2240" s="1">
        <v>37.391304347826001</v>
      </c>
      <c r="M2240" s="1">
        <v>46.956521739129997</v>
      </c>
      <c r="N2240" s="1">
        <v>3.4782608695650001</v>
      </c>
      <c r="O2240" s="3" t="s">
        <v>61</v>
      </c>
      <c r="P2240" s="1">
        <v>1.7391304347829999</v>
      </c>
      <c r="Q2240" s="1">
        <v>63.911504424778997</v>
      </c>
      <c r="R2240" s="8">
        <v>4.3967470161059996</v>
      </c>
    </row>
    <row r="2241" spans="3:18" x14ac:dyDescent="0.2">
      <c r="C2241" s="70"/>
      <c r="D2241" s="67"/>
      <c r="E2241" s="4" t="s">
        <v>28</v>
      </c>
      <c r="F2241" s="52" t="str">
        <f t="shared" si="4"/>
        <v/>
      </c>
      <c r="G2241" s="7">
        <v>132</v>
      </c>
      <c r="H2241" s="17" t="s">
        <v>61</v>
      </c>
      <c r="I2241" s="3" t="s">
        <v>61</v>
      </c>
      <c r="J2241" s="3" t="s">
        <v>61</v>
      </c>
      <c r="K2241" s="1">
        <v>8.333333333333</v>
      </c>
      <c r="L2241" s="1">
        <v>43.181818181818002</v>
      </c>
      <c r="M2241" s="1">
        <v>40.909090909090999</v>
      </c>
      <c r="N2241" s="1">
        <v>5.3030303030299999</v>
      </c>
      <c r="O2241" s="1">
        <v>0.75757575757600004</v>
      </c>
      <c r="P2241" s="1">
        <v>1.5151515151520001</v>
      </c>
      <c r="Q2241" s="1">
        <v>64.038759689922003</v>
      </c>
      <c r="R2241" s="8">
        <v>4.0046908057439996</v>
      </c>
    </row>
    <row r="2242" spans="3:18" x14ac:dyDescent="0.2">
      <c r="C2242" s="70"/>
      <c r="D2242" s="67"/>
      <c r="E2242" s="4" t="s">
        <v>29</v>
      </c>
      <c r="F2242" s="52" t="str">
        <f t="shared" si="4"/>
        <v/>
      </c>
      <c r="G2242" s="7">
        <v>559</v>
      </c>
      <c r="H2242" s="17" t="s">
        <v>61</v>
      </c>
      <c r="I2242" s="3" t="s">
        <v>61</v>
      </c>
      <c r="J2242" s="1">
        <v>0.71556350626099996</v>
      </c>
      <c r="K2242" s="1">
        <v>6.2611806797850003</v>
      </c>
      <c r="L2242" s="1">
        <v>37.209302325581</v>
      </c>
      <c r="M2242" s="1">
        <v>48.658318425760001</v>
      </c>
      <c r="N2242" s="1">
        <v>3.0411449016100001</v>
      </c>
      <c r="O2242" s="1">
        <v>3.0411449016100001</v>
      </c>
      <c r="P2242" s="1">
        <v>1.0733452593920001</v>
      </c>
      <c r="Q2242" s="1">
        <v>64.270522388060002</v>
      </c>
      <c r="R2242" s="8">
        <v>4.0111466777629996</v>
      </c>
    </row>
    <row r="2243" spans="3:18" x14ac:dyDescent="0.2">
      <c r="C2243" s="70"/>
      <c r="D2243" s="67"/>
      <c r="E2243" s="4" t="s">
        <v>30</v>
      </c>
      <c r="F2243" s="52" t="str">
        <f t="shared" si="4"/>
        <v/>
      </c>
      <c r="G2243" s="7">
        <v>247</v>
      </c>
      <c r="H2243" s="17" t="s">
        <v>61</v>
      </c>
      <c r="I2243" s="3" t="s">
        <v>61</v>
      </c>
      <c r="J2243" s="1">
        <v>0.40485829959500003</v>
      </c>
      <c r="K2243" s="1">
        <v>8.9068825910929998</v>
      </c>
      <c r="L2243" s="1">
        <v>40.485829959514</v>
      </c>
      <c r="M2243" s="1">
        <v>43.724696356274997</v>
      </c>
      <c r="N2243" s="1">
        <v>4.453441295547</v>
      </c>
      <c r="O2243" s="1">
        <v>0.40485829959500003</v>
      </c>
      <c r="P2243" s="1">
        <v>1.619433198381</v>
      </c>
      <c r="Q2243" s="1">
        <v>63.979338842974997</v>
      </c>
      <c r="R2243" s="8">
        <v>4.1839927595160002</v>
      </c>
    </row>
    <row r="2244" spans="3:18" x14ac:dyDescent="0.2">
      <c r="C2244" s="66" t="s">
        <v>31</v>
      </c>
      <c r="D2244" s="66" t="s">
        <v>23</v>
      </c>
      <c r="E2244" s="5" t="s">
        <v>32</v>
      </c>
      <c r="F2244" s="51" t="str">
        <f t="shared" si="4"/>
        <v/>
      </c>
      <c r="G2244" s="6">
        <v>64</v>
      </c>
      <c r="H2244" s="35" t="s">
        <v>61</v>
      </c>
      <c r="I2244" s="14" t="s">
        <v>61</v>
      </c>
      <c r="J2244" s="2">
        <v>3.125</v>
      </c>
      <c r="K2244" s="2">
        <v>6.25</v>
      </c>
      <c r="L2244" s="2">
        <v>18.75</v>
      </c>
      <c r="M2244" s="2">
        <v>42.1875</v>
      </c>
      <c r="N2244" s="14" t="s">
        <v>61</v>
      </c>
      <c r="O2244" s="2">
        <v>28.125</v>
      </c>
      <c r="P2244" s="2">
        <v>1.5625</v>
      </c>
      <c r="Q2244" s="2">
        <v>63.622222222222</v>
      </c>
      <c r="R2244" s="11">
        <v>5.4991275708430001</v>
      </c>
    </row>
    <row r="2245" spans="3:18" ht="26" x14ac:dyDescent="0.2">
      <c r="C2245" s="70"/>
      <c r="D2245" s="67"/>
      <c r="E2245" s="4" t="s">
        <v>33</v>
      </c>
      <c r="F2245" s="52" t="str">
        <f t="shared" si="4"/>
        <v/>
      </c>
      <c r="G2245" s="7">
        <v>951</v>
      </c>
      <c r="H2245" s="17" t="s">
        <v>61</v>
      </c>
      <c r="I2245" s="3" t="s">
        <v>61</v>
      </c>
      <c r="J2245" s="1">
        <v>0.21030494216599999</v>
      </c>
      <c r="K2245" s="1">
        <v>4.2060988433229998</v>
      </c>
      <c r="L2245" s="1">
        <v>34.595162986330003</v>
      </c>
      <c r="M2245" s="1">
        <v>37.118822292323998</v>
      </c>
      <c r="N2245" s="1">
        <v>3.5751840168240001</v>
      </c>
      <c r="O2245" s="1">
        <v>18.296529968453999</v>
      </c>
      <c r="P2245" s="1">
        <v>1.997896950578</v>
      </c>
      <c r="Q2245" s="1">
        <v>64.362796833773004</v>
      </c>
      <c r="R2245" s="8">
        <v>3.7298522377709999</v>
      </c>
    </row>
    <row r="2246" spans="3:18" ht="39" x14ac:dyDescent="0.2">
      <c r="C2246" s="70"/>
      <c r="D2246" s="67"/>
      <c r="E2246" s="4" t="s">
        <v>34</v>
      </c>
      <c r="F2246" s="52" t="str">
        <f t="shared" si="4"/>
        <v>*</v>
      </c>
      <c r="G2246" s="7">
        <v>15</v>
      </c>
      <c r="H2246" s="17" t="s">
        <v>61</v>
      </c>
      <c r="I2246" s="3" t="s">
        <v>61</v>
      </c>
      <c r="J2246" s="3" t="s">
        <v>61</v>
      </c>
      <c r="K2246" s="3" t="s">
        <v>61</v>
      </c>
      <c r="L2246" s="1">
        <v>33.333333333333002</v>
      </c>
      <c r="M2246" s="1">
        <v>53.333333333333002</v>
      </c>
      <c r="N2246" s="1">
        <v>13.333333333333</v>
      </c>
      <c r="O2246" s="3" t="s">
        <v>61</v>
      </c>
      <c r="P2246" s="3" t="s">
        <v>61</v>
      </c>
      <c r="Q2246" s="1">
        <v>66</v>
      </c>
      <c r="R2246" s="8">
        <v>3.3806170189140001</v>
      </c>
    </row>
    <row r="2247" spans="3:18" ht="39" x14ac:dyDescent="0.2">
      <c r="C2247" s="70"/>
      <c r="D2247" s="67"/>
      <c r="E2247" s="4" t="s">
        <v>35</v>
      </c>
      <c r="F2247" s="52" t="str">
        <f t="shared" si="4"/>
        <v/>
      </c>
      <c r="G2247" s="7">
        <v>188</v>
      </c>
      <c r="H2247" s="17" t="s">
        <v>61</v>
      </c>
      <c r="I2247" s="3" t="s">
        <v>61</v>
      </c>
      <c r="J2247" s="1">
        <v>1.5957446808510001</v>
      </c>
      <c r="K2247" s="1">
        <v>4.2553191489359996</v>
      </c>
      <c r="L2247" s="1">
        <v>23.404255319149001</v>
      </c>
      <c r="M2247" s="1">
        <v>39.361702127660003</v>
      </c>
      <c r="N2247" s="1">
        <v>4.2553191489359996</v>
      </c>
      <c r="O2247" s="1">
        <v>25</v>
      </c>
      <c r="P2247" s="1">
        <v>2.1276595744679998</v>
      </c>
      <c r="Q2247" s="1">
        <v>64.503649635035998</v>
      </c>
      <c r="R2247" s="8">
        <v>4.7358521308999997</v>
      </c>
    </row>
    <row r="2248" spans="3:18" ht="26" x14ac:dyDescent="0.2">
      <c r="C2248" s="70"/>
      <c r="D2248" s="67"/>
      <c r="E2248" s="4" t="s">
        <v>36</v>
      </c>
      <c r="F2248" s="52" t="str">
        <f t="shared" si="4"/>
        <v/>
      </c>
      <c r="G2248" s="7">
        <v>182</v>
      </c>
      <c r="H2248" s="17" t="s">
        <v>61</v>
      </c>
      <c r="I2248" s="3" t="s">
        <v>61</v>
      </c>
      <c r="J2248" s="1">
        <v>0.54945054945100003</v>
      </c>
      <c r="K2248" s="1">
        <v>7.6923076923079998</v>
      </c>
      <c r="L2248" s="1">
        <v>34.065934065934002</v>
      </c>
      <c r="M2248" s="1">
        <v>45.054945054945001</v>
      </c>
      <c r="N2248" s="1">
        <v>3.8461538461539999</v>
      </c>
      <c r="O2248" s="1">
        <v>6.5934065934069999</v>
      </c>
      <c r="P2248" s="1">
        <v>2.1978021978019999</v>
      </c>
      <c r="Q2248" s="1">
        <v>64.198795180722996</v>
      </c>
      <c r="R2248" s="8">
        <v>4.2085337251080004</v>
      </c>
    </row>
    <row r="2249" spans="3:18" x14ac:dyDescent="0.2">
      <c r="C2249" s="70"/>
      <c r="D2249" s="67"/>
      <c r="E2249" s="4" t="s">
        <v>37</v>
      </c>
      <c r="F2249" s="52" t="str">
        <f t="shared" si="4"/>
        <v>*</v>
      </c>
      <c r="G2249" s="7">
        <v>28</v>
      </c>
      <c r="H2249" s="17" t="s">
        <v>61</v>
      </c>
      <c r="I2249" s="3" t="s">
        <v>61</v>
      </c>
      <c r="J2249" s="3" t="s">
        <v>61</v>
      </c>
      <c r="K2249" s="1">
        <v>7.1428571428570002</v>
      </c>
      <c r="L2249" s="1">
        <v>53.571428571429003</v>
      </c>
      <c r="M2249" s="1">
        <v>21.428571428571001</v>
      </c>
      <c r="N2249" s="1">
        <v>10.714285714286</v>
      </c>
      <c r="O2249" s="1">
        <v>7.1428571428570002</v>
      </c>
      <c r="P2249" s="3" t="s">
        <v>61</v>
      </c>
      <c r="Q2249" s="1">
        <v>63.769230769231001</v>
      </c>
      <c r="R2249" s="8">
        <v>4.3202564026469998</v>
      </c>
    </row>
    <row r="2250" spans="3:18" x14ac:dyDescent="0.2">
      <c r="C2250" s="70"/>
      <c r="D2250" s="66" t="s">
        <v>20</v>
      </c>
      <c r="E2250" s="5" t="s">
        <v>32</v>
      </c>
      <c r="F2250" s="51" t="str">
        <f t="shared" si="4"/>
        <v>*</v>
      </c>
      <c r="G2250" s="6">
        <v>34</v>
      </c>
      <c r="H2250" s="35" t="s">
        <v>61</v>
      </c>
      <c r="I2250" s="14" t="s">
        <v>61</v>
      </c>
      <c r="J2250" s="14" t="s">
        <v>61</v>
      </c>
      <c r="K2250" s="2">
        <v>8.8235294117649996</v>
      </c>
      <c r="L2250" s="2">
        <v>14.705882352941</v>
      </c>
      <c r="M2250" s="2">
        <v>50</v>
      </c>
      <c r="N2250" s="14" t="s">
        <v>61</v>
      </c>
      <c r="O2250" s="2">
        <v>26.470588235293999</v>
      </c>
      <c r="P2250" s="14" t="s">
        <v>61</v>
      </c>
      <c r="Q2250" s="2">
        <v>64.56</v>
      </c>
      <c r="R2250" s="11">
        <v>4.1239139984569997</v>
      </c>
    </row>
    <row r="2251" spans="3:18" ht="26" x14ac:dyDescent="0.2">
      <c r="C2251" s="70"/>
      <c r="D2251" s="67"/>
      <c r="E2251" s="4" t="s">
        <v>33</v>
      </c>
      <c r="F2251" s="52" t="str">
        <f t="shared" si="4"/>
        <v/>
      </c>
      <c r="G2251" s="7">
        <v>539</v>
      </c>
      <c r="H2251" s="17" t="s">
        <v>61</v>
      </c>
      <c r="I2251" s="3" t="s">
        <v>61</v>
      </c>
      <c r="J2251" s="1">
        <v>0.37105751391500003</v>
      </c>
      <c r="K2251" s="1">
        <v>4.0816326530609999</v>
      </c>
      <c r="L2251" s="1">
        <v>33.766233766234002</v>
      </c>
      <c r="M2251" s="1">
        <v>36.734693877551003</v>
      </c>
      <c r="N2251" s="1">
        <v>4.6382189239329996</v>
      </c>
      <c r="O2251" s="1">
        <v>18.738404452689998</v>
      </c>
      <c r="P2251" s="1">
        <v>1.6697588126159999</v>
      </c>
      <c r="Q2251" s="1">
        <v>64.452214452213994</v>
      </c>
      <c r="R2251" s="8">
        <v>3.904906569739</v>
      </c>
    </row>
    <row r="2252" spans="3:18" ht="39" x14ac:dyDescent="0.2">
      <c r="C2252" s="70"/>
      <c r="D2252" s="67"/>
      <c r="E2252" s="4" t="s">
        <v>34</v>
      </c>
      <c r="F2252" s="52" t="str">
        <f t="shared" si="4"/>
        <v>*</v>
      </c>
      <c r="G2252" s="7">
        <v>7</v>
      </c>
      <c r="H2252" s="17" t="s">
        <v>61</v>
      </c>
      <c r="I2252" s="3" t="s">
        <v>61</v>
      </c>
      <c r="J2252" s="3" t="s">
        <v>61</v>
      </c>
      <c r="K2252" s="3" t="s">
        <v>61</v>
      </c>
      <c r="L2252" s="1">
        <v>28.571428571428999</v>
      </c>
      <c r="M2252" s="1">
        <v>57.142857142856997</v>
      </c>
      <c r="N2252" s="1">
        <v>14.285714285714</v>
      </c>
      <c r="O2252" s="3" t="s">
        <v>61</v>
      </c>
      <c r="P2252" s="3" t="s">
        <v>61</v>
      </c>
      <c r="Q2252" s="1">
        <v>66.285714285713993</v>
      </c>
      <c r="R2252" s="8">
        <v>3.4503277967120001</v>
      </c>
    </row>
    <row r="2253" spans="3:18" ht="39" x14ac:dyDescent="0.2">
      <c r="C2253" s="70"/>
      <c r="D2253" s="67"/>
      <c r="E2253" s="4" t="s">
        <v>35</v>
      </c>
      <c r="F2253" s="52" t="str">
        <f t="shared" si="4"/>
        <v/>
      </c>
      <c r="G2253" s="7">
        <v>77</v>
      </c>
      <c r="H2253" s="17" t="s">
        <v>61</v>
      </c>
      <c r="I2253" s="3" t="s">
        <v>61</v>
      </c>
      <c r="J2253" s="1">
        <v>1.298701298701</v>
      </c>
      <c r="K2253" s="1">
        <v>1.298701298701</v>
      </c>
      <c r="L2253" s="1">
        <v>32.467532467532003</v>
      </c>
      <c r="M2253" s="1">
        <v>40.259740259739999</v>
      </c>
      <c r="N2253" s="1">
        <v>5.1948051948050002</v>
      </c>
      <c r="O2253" s="1">
        <v>16.883116883117001</v>
      </c>
      <c r="P2253" s="1">
        <v>2.5974025974030002</v>
      </c>
      <c r="Q2253" s="1">
        <v>64.758064516128997</v>
      </c>
      <c r="R2253" s="8">
        <v>4.1317859587449997</v>
      </c>
    </row>
    <row r="2254" spans="3:18" ht="26" x14ac:dyDescent="0.2">
      <c r="C2254" s="70"/>
      <c r="D2254" s="67"/>
      <c r="E2254" s="4" t="s">
        <v>36</v>
      </c>
      <c r="F2254" s="52" t="str">
        <f t="shared" si="4"/>
        <v/>
      </c>
      <c r="G2254" s="7">
        <v>53</v>
      </c>
      <c r="H2254" s="17" t="s">
        <v>61</v>
      </c>
      <c r="I2254" s="3" t="s">
        <v>61</v>
      </c>
      <c r="J2254" s="3" t="s">
        <v>61</v>
      </c>
      <c r="K2254" s="1">
        <v>3.7735849056599999</v>
      </c>
      <c r="L2254" s="1">
        <v>35.849056603774002</v>
      </c>
      <c r="M2254" s="1">
        <v>45.283018867925001</v>
      </c>
      <c r="N2254" s="1">
        <v>7.547169811321</v>
      </c>
      <c r="O2254" s="1">
        <v>1.88679245283</v>
      </c>
      <c r="P2254" s="1">
        <v>5.660377358491</v>
      </c>
      <c r="Q2254" s="1">
        <v>64.979591836734997</v>
      </c>
      <c r="R2254" s="8">
        <v>3.716459986322</v>
      </c>
    </row>
    <row r="2255" spans="3:18" x14ac:dyDescent="0.2">
      <c r="C2255" s="70"/>
      <c r="D2255" s="67"/>
      <c r="E2255" s="4" t="s">
        <v>37</v>
      </c>
      <c r="F2255" s="52" t="str">
        <f t="shared" si="4"/>
        <v>*</v>
      </c>
      <c r="G2255" s="7">
        <v>15</v>
      </c>
      <c r="H2255" s="17" t="s">
        <v>61</v>
      </c>
      <c r="I2255" s="3" t="s">
        <v>61</v>
      </c>
      <c r="J2255" s="3" t="s">
        <v>61</v>
      </c>
      <c r="K2255" s="3" t="s">
        <v>61</v>
      </c>
      <c r="L2255" s="1">
        <v>46.666666666666998</v>
      </c>
      <c r="M2255" s="1">
        <v>26.666666666666998</v>
      </c>
      <c r="N2255" s="1">
        <v>20</v>
      </c>
      <c r="O2255" s="1">
        <v>6.666666666667</v>
      </c>
      <c r="P2255" s="3" t="s">
        <v>61</v>
      </c>
      <c r="Q2255" s="1">
        <v>65.571428571428996</v>
      </c>
      <c r="R2255" s="8">
        <v>4.1271015292779998</v>
      </c>
    </row>
    <row r="2256" spans="3:18" x14ac:dyDescent="0.2">
      <c r="C2256" s="70"/>
      <c r="D2256" s="66" t="s">
        <v>21</v>
      </c>
      <c r="E2256" s="5" t="s">
        <v>32</v>
      </c>
      <c r="F2256" s="51" t="str">
        <f t="shared" si="4"/>
        <v>*</v>
      </c>
      <c r="G2256" s="6">
        <v>30</v>
      </c>
      <c r="H2256" s="35" t="s">
        <v>61</v>
      </c>
      <c r="I2256" s="14" t="s">
        <v>61</v>
      </c>
      <c r="J2256" s="2">
        <v>6.666666666667</v>
      </c>
      <c r="K2256" s="2">
        <v>3.333333333333</v>
      </c>
      <c r="L2256" s="2">
        <v>23.333333333333002</v>
      </c>
      <c r="M2256" s="2">
        <v>33.333333333333002</v>
      </c>
      <c r="N2256" s="14" t="s">
        <v>61</v>
      </c>
      <c r="O2256" s="2">
        <v>30</v>
      </c>
      <c r="P2256" s="2">
        <v>3.333333333333</v>
      </c>
      <c r="Q2256" s="2">
        <v>62.45</v>
      </c>
      <c r="R2256" s="11">
        <v>6.7782547047230004</v>
      </c>
    </row>
    <row r="2257" spans="3:18" ht="26" x14ac:dyDescent="0.2">
      <c r="C2257" s="70"/>
      <c r="D2257" s="67"/>
      <c r="E2257" s="4" t="s">
        <v>33</v>
      </c>
      <c r="F2257" s="52" t="str">
        <f t="shared" si="4"/>
        <v/>
      </c>
      <c r="G2257" s="7">
        <v>412</v>
      </c>
      <c r="H2257" s="17" t="s">
        <v>61</v>
      </c>
      <c r="I2257" s="3" t="s">
        <v>61</v>
      </c>
      <c r="J2257" s="3" t="s">
        <v>61</v>
      </c>
      <c r="K2257" s="1">
        <v>4.3689320388350001</v>
      </c>
      <c r="L2257" s="1">
        <v>35.679611650485</v>
      </c>
      <c r="M2257" s="1">
        <v>37.621359223300999</v>
      </c>
      <c r="N2257" s="1">
        <v>2.184466019417</v>
      </c>
      <c r="O2257" s="1">
        <v>17.718446601941999</v>
      </c>
      <c r="P2257" s="1">
        <v>2.4271844660189998</v>
      </c>
      <c r="Q2257" s="1">
        <v>64.246200607903006</v>
      </c>
      <c r="R2257" s="8">
        <v>3.4908668950770001</v>
      </c>
    </row>
    <row r="2258" spans="3:18" ht="39" x14ac:dyDescent="0.2">
      <c r="C2258" s="70"/>
      <c r="D2258" s="67"/>
      <c r="E2258" s="4" t="s">
        <v>34</v>
      </c>
      <c r="F2258" s="52" t="str">
        <f t="shared" si="4"/>
        <v>*</v>
      </c>
      <c r="G2258" s="7">
        <v>8</v>
      </c>
      <c r="H2258" s="17" t="s">
        <v>61</v>
      </c>
      <c r="I2258" s="3" t="s">
        <v>61</v>
      </c>
      <c r="J2258" s="3" t="s">
        <v>61</v>
      </c>
      <c r="K2258" s="3" t="s">
        <v>61</v>
      </c>
      <c r="L2258" s="1">
        <v>37.5</v>
      </c>
      <c r="M2258" s="1">
        <v>50</v>
      </c>
      <c r="N2258" s="1">
        <v>12.5</v>
      </c>
      <c r="O2258" s="3" t="s">
        <v>61</v>
      </c>
      <c r="P2258" s="3" t="s">
        <v>61</v>
      </c>
      <c r="Q2258" s="1">
        <v>65.75</v>
      </c>
      <c r="R2258" s="8">
        <v>3.5355339059330002</v>
      </c>
    </row>
    <row r="2259" spans="3:18" ht="39" x14ac:dyDescent="0.2">
      <c r="C2259" s="70"/>
      <c r="D2259" s="67"/>
      <c r="E2259" s="4" t="s">
        <v>35</v>
      </c>
      <c r="F2259" s="52" t="str">
        <f t="shared" si="4"/>
        <v/>
      </c>
      <c r="G2259" s="7">
        <v>111</v>
      </c>
      <c r="H2259" s="17" t="s">
        <v>61</v>
      </c>
      <c r="I2259" s="3" t="s">
        <v>61</v>
      </c>
      <c r="J2259" s="1">
        <v>1.8018018018019999</v>
      </c>
      <c r="K2259" s="1">
        <v>6.3063063063060003</v>
      </c>
      <c r="L2259" s="1">
        <v>17.117117117117001</v>
      </c>
      <c r="M2259" s="1">
        <v>38.738738738739002</v>
      </c>
      <c r="N2259" s="1">
        <v>3.6036036036039998</v>
      </c>
      <c r="O2259" s="1">
        <v>30.630630630631</v>
      </c>
      <c r="P2259" s="1">
        <v>1.8018018018019999</v>
      </c>
      <c r="Q2259" s="1">
        <v>64.293333333332995</v>
      </c>
      <c r="R2259" s="8">
        <v>5.2007622448950004</v>
      </c>
    </row>
    <row r="2260" spans="3:18" ht="26" x14ac:dyDescent="0.2">
      <c r="C2260" s="70"/>
      <c r="D2260" s="67"/>
      <c r="E2260" s="4" t="s">
        <v>36</v>
      </c>
      <c r="F2260" s="52" t="str">
        <f t="shared" si="4"/>
        <v/>
      </c>
      <c r="G2260" s="7">
        <v>129</v>
      </c>
      <c r="H2260" s="17" t="s">
        <v>61</v>
      </c>
      <c r="I2260" s="3" t="s">
        <v>61</v>
      </c>
      <c r="J2260" s="1">
        <v>0.77519379845000003</v>
      </c>
      <c r="K2260" s="1">
        <v>9.3023255813949994</v>
      </c>
      <c r="L2260" s="1">
        <v>33.333333333333002</v>
      </c>
      <c r="M2260" s="1">
        <v>44.961240310077997</v>
      </c>
      <c r="N2260" s="1">
        <v>2.3255813953489999</v>
      </c>
      <c r="O2260" s="1">
        <v>8.5271317829460003</v>
      </c>
      <c r="P2260" s="1">
        <v>0.77519379845000003</v>
      </c>
      <c r="Q2260" s="1">
        <v>63.871794871794997</v>
      </c>
      <c r="R2260" s="8">
        <v>4.371811077287</v>
      </c>
    </row>
    <row r="2261" spans="3:18" x14ac:dyDescent="0.2">
      <c r="C2261" s="70"/>
      <c r="D2261" s="67"/>
      <c r="E2261" s="4" t="s">
        <v>37</v>
      </c>
      <c r="F2261" s="52" t="str">
        <f t="shared" si="4"/>
        <v>*</v>
      </c>
      <c r="G2261" s="7">
        <v>13</v>
      </c>
      <c r="H2261" s="17" t="s">
        <v>61</v>
      </c>
      <c r="I2261" s="3" t="s">
        <v>61</v>
      </c>
      <c r="J2261" s="3" t="s">
        <v>61</v>
      </c>
      <c r="K2261" s="1">
        <v>15.384615384615</v>
      </c>
      <c r="L2261" s="1">
        <v>61.538461538462002</v>
      </c>
      <c r="M2261" s="1">
        <v>15.384615384615</v>
      </c>
      <c r="N2261" s="3" t="s">
        <v>61</v>
      </c>
      <c r="O2261" s="1">
        <v>7.6923076923079998</v>
      </c>
      <c r="P2261" s="3" t="s">
        <v>61</v>
      </c>
      <c r="Q2261" s="1">
        <v>61.666666666666998</v>
      </c>
      <c r="R2261" s="8">
        <v>3.6514837167010001</v>
      </c>
    </row>
    <row r="2262" spans="3:18" x14ac:dyDescent="0.2">
      <c r="C2262" s="66" t="s">
        <v>38</v>
      </c>
      <c r="D2262" s="66" t="s">
        <v>23</v>
      </c>
      <c r="E2262" s="5" t="s">
        <v>39</v>
      </c>
      <c r="F2262" s="51" t="str">
        <f t="shared" si="4"/>
        <v/>
      </c>
      <c r="G2262" s="6">
        <v>421</v>
      </c>
      <c r="H2262" s="35" t="s">
        <v>61</v>
      </c>
      <c r="I2262" s="14" t="s">
        <v>61</v>
      </c>
      <c r="J2262" s="2">
        <v>1.187648456057</v>
      </c>
      <c r="K2262" s="2">
        <v>5.4631828978619996</v>
      </c>
      <c r="L2262" s="2">
        <v>28.503562945368</v>
      </c>
      <c r="M2262" s="2">
        <v>42.042755344417998</v>
      </c>
      <c r="N2262" s="2">
        <v>4.2755344418050001</v>
      </c>
      <c r="O2262" s="2">
        <v>16.389548693586999</v>
      </c>
      <c r="P2262" s="2">
        <v>2.1377672209030001</v>
      </c>
      <c r="Q2262" s="2">
        <v>64.387755102040998</v>
      </c>
      <c r="R2262" s="11">
        <v>4.4726029456500003</v>
      </c>
    </row>
    <row r="2263" spans="3:18" x14ac:dyDescent="0.2">
      <c r="C2263" s="70"/>
      <c r="D2263" s="67"/>
      <c r="E2263" s="4" t="s">
        <v>40</v>
      </c>
      <c r="F2263" s="52" t="str">
        <f t="shared" si="4"/>
        <v/>
      </c>
      <c r="G2263" s="7">
        <v>922</v>
      </c>
      <c r="H2263" s="17" t="s">
        <v>61</v>
      </c>
      <c r="I2263" s="3" t="s">
        <v>61</v>
      </c>
      <c r="J2263" s="1">
        <v>0.21691973969600001</v>
      </c>
      <c r="K2263" s="1">
        <v>4.4468546637740003</v>
      </c>
      <c r="L2263" s="1">
        <v>35.466377440347003</v>
      </c>
      <c r="M2263" s="1">
        <v>37.744034707158001</v>
      </c>
      <c r="N2263" s="1">
        <v>3.5791757049889998</v>
      </c>
      <c r="O2263" s="1">
        <v>16.702819956616</v>
      </c>
      <c r="P2263" s="1">
        <v>1.843817787419</v>
      </c>
      <c r="Q2263" s="1">
        <v>64.328894806923998</v>
      </c>
      <c r="R2263" s="8">
        <v>3.7441087916329998</v>
      </c>
    </row>
    <row r="2264" spans="3:18" x14ac:dyDescent="0.2">
      <c r="C2264" s="70"/>
      <c r="D2264" s="67"/>
      <c r="E2264" s="4" t="s">
        <v>41</v>
      </c>
      <c r="F2264" s="52" t="str">
        <f t="shared" si="4"/>
        <v/>
      </c>
      <c r="G2264" s="7">
        <v>0</v>
      </c>
      <c r="H2264" s="17" t="s">
        <v>61</v>
      </c>
      <c r="I2264" s="3" t="s">
        <v>61</v>
      </c>
      <c r="J2264" s="3" t="s">
        <v>61</v>
      </c>
      <c r="K2264" s="3" t="s">
        <v>61</v>
      </c>
      <c r="L2264" s="3" t="s">
        <v>61</v>
      </c>
      <c r="M2264" s="3" t="s">
        <v>61</v>
      </c>
      <c r="N2264" s="3" t="s">
        <v>61</v>
      </c>
      <c r="O2264" s="3" t="s">
        <v>61</v>
      </c>
      <c r="P2264" s="3" t="s">
        <v>61</v>
      </c>
      <c r="Q2264" s="3" t="s">
        <v>61</v>
      </c>
      <c r="R2264" s="18" t="s">
        <v>61</v>
      </c>
    </row>
    <row r="2265" spans="3:18" x14ac:dyDescent="0.2">
      <c r="C2265" s="70"/>
      <c r="D2265" s="67"/>
      <c r="E2265" s="4" t="s">
        <v>42</v>
      </c>
      <c r="F2265" s="52" t="str">
        <f t="shared" si="4"/>
        <v>*</v>
      </c>
      <c r="G2265" s="7">
        <v>32</v>
      </c>
      <c r="H2265" s="17" t="s">
        <v>61</v>
      </c>
      <c r="I2265" s="3" t="s">
        <v>61</v>
      </c>
      <c r="J2265" s="3" t="s">
        <v>61</v>
      </c>
      <c r="K2265" s="1">
        <v>9.375</v>
      </c>
      <c r="L2265" s="1">
        <v>18.75</v>
      </c>
      <c r="M2265" s="1">
        <v>21.875</v>
      </c>
      <c r="N2265" s="3" t="s">
        <v>61</v>
      </c>
      <c r="O2265" s="1">
        <v>50</v>
      </c>
      <c r="P2265" s="3" t="s">
        <v>61</v>
      </c>
      <c r="Q2265" s="1">
        <v>62.875</v>
      </c>
      <c r="R2265" s="8">
        <v>4.5442271070010003</v>
      </c>
    </row>
    <row r="2266" spans="3:18" x14ac:dyDescent="0.2">
      <c r="C2266" s="70"/>
      <c r="D2266" s="67"/>
      <c r="E2266" s="4" t="s">
        <v>43</v>
      </c>
      <c r="F2266" s="52" t="str">
        <f t="shared" si="4"/>
        <v>*</v>
      </c>
      <c r="G2266" s="7">
        <v>9</v>
      </c>
      <c r="H2266" s="17" t="s">
        <v>61</v>
      </c>
      <c r="I2266" s="3" t="s">
        <v>61</v>
      </c>
      <c r="J2266" s="3" t="s">
        <v>61</v>
      </c>
      <c r="K2266" s="3" t="s">
        <v>61</v>
      </c>
      <c r="L2266" s="1">
        <v>33.333333333333002</v>
      </c>
      <c r="M2266" s="1">
        <v>22.222222222222001</v>
      </c>
      <c r="N2266" s="3" t="s">
        <v>61</v>
      </c>
      <c r="O2266" s="1">
        <v>44.444444444444002</v>
      </c>
      <c r="P2266" s="3" t="s">
        <v>61</v>
      </c>
      <c r="Q2266" s="1">
        <v>64</v>
      </c>
      <c r="R2266" s="8">
        <v>2.7386127875259998</v>
      </c>
    </row>
    <row r="2267" spans="3:18" x14ac:dyDescent="0.2">
      <c r="C2267" s="70"/>
      <c r="D2267" s="67"/>
      <c r="E2267" s="4" t="s">
        <v>44</v>
      </c>
      <c r="F2267" s="52" t="str">
        <f t="shared" si="4"/>
        <v>*</v>
      </c>
      <c r="G2267" s="7">
        <v>29</v>
      </c>
      <c r="H2267" s="17" t="s">
        <v>61</v>
      </c>
      <c r="I2267" s="3" t="s">
        <v>61</v>
      </c>
      <c r="J2267" s="1">
        <v>3.4482758620689999</v>
      </c>
      <c r="K2267" s="1">
        <v>3.4482758620689999</v>
      </c>
      <c r="L2267" s="1">
        <v>20.689655172414</v>
      </c>
      <c r="M2267" s="1">
        <v>41.379310344827999</v>
      </c>
      <c r="N2267" s="3" t="s">
        <v>61</v>
      </c>
      <c r="O2267" s="1">
        <v>27.586206896552</v>
      </c>
      <c r="P2267" s="1">
        <v>3.4482758620689999</v>
      </c>
      <c r="Q2267" s="1">
        <v>63.8</v>
      </c>
      <c r="R2267" s="8">
        <v>5.4925787252099996</v>
      </c>
    </row>
    <row r="2268" spans="3:18" x14ac:dyDescent="0.2">
      <c r="C2268" s="70"/>
      <c r="D2268" s="67"/>
      <c r="E2268" s="4" t="s">
        <v>37</v>
      </c>
      <c r="F2268" s="52" t="str">
        <f t="shared" si="4"/>
        <v>*</v>
      </c>
      <c r="G2268" s="7">
        <v>15</v>
      </c>
      <c r="H2268" s="17" t="s">
        <v>61</v>
      </c>
      <c r="I2268" s="3" t="s">
        <v>61</v>
      </c>
      <c r="J2268" s="3" t="s">
        <v>61</v>
      </c>
      <c r="K2268" s="3" t="s">
        <v>61</v>
      </c>
      <c r="L2268" s="1">
        <v>33.333333333333002</v>
      </c>
      <c r="M2268" s="1">
        <v>26.666666666666998</v>
      </c>
      <c r="N2268" s="1">
        <v>20</v>
      </c>
      <c r="O2268" s="1">
        <v>13.333333333333</v>
      </c>
      <c r="P2268" s="1">
        <v>6.666666666667</v>
      </c>
      <c r="Q2268" s="1">
        <v>66.166666666666998</v>
      </c>
      <c r="R2268" s="8">
        <v>4.174235549684</v>
      </c>
    </row>
    <row r="2269" spans="3:18" x14ac:dyDescent="0.2">
      <c r="C2269" s="70"/>
      <c r="D2269" s="66" t="s">
        <v>20</v>
      </c>
      <c r="E2269" s="5" t="s">
        <v>39</v>
      </c>
      <c r="F2269" s="51" t="str">
        <f t="shared" si="4"/>
        <v/>
      </c>
      <c r="G2269" s="6">
        <v>165</v>
      </c>
      <c r="H2269" s="35" t="s">
        <v>61</v>
      </c>
      <c r="I2269" s="14" t="s">
        <v>61</v>
      </c>
      <c r="J2269" s="2">
        <v>0.60606060606099998</v>
      </c>
      <c r="K2269" s="2">
        <v>2.4242424242420002</v>
      </c>
      <c r="L2269" s="2">
        <v>29.696969696970001</v>
      </c>
      <c r="M2269" s="2">
        <v>44.848484848485</v>
      </c>
      <c r="N2269" s="2">
        <v>6.0606060606060002</v>
      </c>
      <c r="O2269" s="2">
        <v>13.333333333333</v>
      </c>
      <c r="P2269" s="2">
        <v>3.0303030303030001</v>
      </c>
      <c r="Q2269" s="2">
        <v>65.079710144928001</v>
      </c>
      <c r="R2269" s="11">
        <v>3.845675539268</v>
      </c>
    </row>
    <row r="2270" spans="3:18" x14ac:dyDescent="0.2">
      <c r="C2270" s="70"/>
      <c r="D2270" s="67"/>
      <c r="E2270" s="4" t="s">
        <v>40</v>
      </c>
      <c r="F2270" s="52" t="str">
        <f t="shared" si="4"/>
        <v/>
      </c>
      <c r="G2270" s="7">
        <v>516</v>
      </c>
      <c r="H2270" s="17" t="s">
        <v>61</v>
      </c>
      <c r="I2270" s="3" t="s">
        <v>61</v>
      </c>
      <c r="J2270" s="1">
        <v>0.38759689922500001</v>
      </c>
      <c r="K2270" s="1">
        <v>4.2635658914730001</v>
      </c>
      <c r="L2270" s="1">
        <v>35.271317829456997</v>
      </c>
      <c r="M2270" s="1">
        <v>37.403100775193998</v>
      </c>
      <c r="N2270" s="1">
        <v>4.6511627906979998</v>
      </c>
      <c r="O2270" s="1">
        <v>16.472868217054</v>
      </c>
      <c r="P2270" s="1">
        <v>1.550387596899</v>
      </c>
      <c r="Q2270" s="1">
        <v>64.404255319149001</v>
      </c>
      <c r="R2270" s="8">
        <v>3.9052378062400002</v>
      </c>
    </row>
    <row r="2271" spans="3:18" x14ac:dyDescent="0.2">
      <c r="C2271" s="70"/>
      <c r="D2271" s="67"/>
      <c r="E2271" s="4" t="s">
        <v>41</v>
      </c>
      <c r="F2271" s="52" t="str">
        <f t="shared" si="4"/>
        <v/>
      </c>
      <c r="G2271" s="7">
        <v>0</v>
      </c>
      <c r="H2271" s="17" t="s">
        <v>61</v>
      </c>
      <c r="I2271" s="3" t="s">
        <v>61</v>
      </c>
      <c r="J2271" s="3" t="s">
        <v>61</v>
      </c>
      <c r="K2271" s="3" t="s">
        <v>61</v>
      </c>
      <c r="L2271" s="3" t="s">
        <v>61</v>
      </c>
      <c r="M2271" s="3" t="s">
        <v>61</v>
      </c>
      <c r="N2271" s="3" t="s">
        <v>61</v>
      </c>
      <c r="O2271" s="3" t="s">
        <v>61</v>
      </c>
      <c r="P2271" s="3" t="s">
        <v>61</v>
      </c>
      <c r="Q2271" s="3" t="s">
        <v>61</v>
      </c>
      <c r="R2271" s="18" t="s">
        <v>61</v>
      </c>
    </row>
    <row r="2272" spans="3:18" x14ac:dyDescent="0.2">
      <c r="C2272" s="70"/>
      <c r="D2272" s="67"/>
      <c r="E2272" s="4" t="s">
        <v>42</v>
      </c>
      <c r="F2272" s="52" t="str">
        <f t="shared" si="4"/>
        <v>*</v>
      </c>
      <c r="G2272" s="7">
        <v>19</v>
      </c>
      <c r="H2272" s="17" t="s">
        <v>61</v>
      </c>
      <c r="I2272" s="3" t="s">
        <v>61</v>
      </c>
      <c r="J2272" s="3" t="s">
        <v>61</v>
      </c>
      <c r="K2272" s="1">
        <v>10.526315789473999</v>
      </c>
      <c r="L2272" s="1">
        <v>15.789473684211</v>
      </c>
      <c r="M2272" s="1">
        <v>15.789473684211</v>
      </c>
      <c r="N2272" s="3" t="s">
        <v>61</v>
      </c>
      <c r="O2272" s="1">
        <v>57.894736842104997</v>
      </c>
      <c r="P2272" s="3" t="s">
        <v>61</v>
      </c>
      <c r="Q2272" s="1">
        <v>62.125</v>
      </c>
      <c r="R2272" s="8">
        <v>4.9695501377319999</v>
      </c>
    </row>
    <row r="2273" spans="3:18" x14ac:dyDescent="0.2">
      <c r="C2273" s="70"/>
      <c r="D2273" s="67"/>
      <c r="E2273" s="4" t="s">
        <v>43</v>
      </c>
      <c r="F2273" s="52" t="str">
        <f t="shared" si="4"/>
        <v>*</v>
      </c>
      <c r="G2273" s="7">
        <v>5</v>
      </c>
      <c r="H2273" s="17" t="s">
        <v>61</v>
      </c>
      <c r="I2273" s="3" t="s">
        <v>61</v>
      </c>
      <c r="J2273" s="3" t="s">
        <v>61</v>
      </c>
      <c r="K2273" s="3" t="s">
        <v>61</v>
      </c>
      <c r="L2273" s="1">
        <v>40</v>
      </c>
      <c r="M2273" s="1">
        <v>20</v>
      </c>
      <c r="N2273" s="3" t="s">
        <v>61</v>
      </c>
      <c r="O2273" s="1">
        <v>40</v>
      </c>
      <c r="P2273" s="3" t="s">
        <v>61</v>
      </c>
      <c r="Q2273" s="1">
        <v>63.666666666666998</v>
      </c>
      <c r="R2273" s="8">
        <v>2.8867513459479999</v>
      </c>
    </row>
    <row r="2274" spans="3:18" x14ac:dyDescent="0.2">
      <c r="C2274" s="70"/>
      <c r="D2274" s="67"/>
      <c r="E2274" s="4" t="s">
        <v>44</v>
      </c>
      <c r="F2274" s="52" t="str">
        <f t="shared" si="4"/>
        <v>*</v>
      </c>
      <c r="G2274" s="7">
        <v>12</v>
      </c>
      <c r="H2274" s="17" t="s">
        <v>61</v>
      </c>
      <c r="I2274" s="3" t="s">
        <v>61</v>
      </c>
      <c r="J2274" s="3" t="s">
        <v>61</v>
      </c>
      <c r="K2274" s="3" t="s">
        <v>61</v>
      </c>
      <c r="L2274" s="1">
        <v>16.666666666666998</v>
      </c>
      <c r="M2274" s="1">
        <v>41.666666666666998</v>
      </c>
      <c r="N2274" s="3" t="s">
        <v>61</v>
      </c>
      <c r="O2274" s="1">
        <v>33.333333333333002</v>
      </c>
      <c r="P2274" s="1">
        <v>8.333333333333</v>
      </c>
      <c r="Q2274" s="1">
        <v>65.571428571428996</v>
      </c>
      <c r="R2274" s="8">
        <v>2.4397501823710002</v>
      </c>
    </row>
    <row r="2275" spans="3:18" x14ac:dyDescent="0.2">
      <c r="C2275" s="70"/>
      <c r="D2275" s="67"/>
      <c r="E2275" s="4" t="s">
        <v>37</v>
      </c>
      <c r="F2275" s="52" t="str">
        <f t="shared" si="4"/>
        <v>*</v>
      </c>
      <c r="G2275" s="7">
        <v>8</v>
      </c>
      <c r="H2275" s="17" t="s">
        <v>61</v>
      </c>
      <c r="I2275" s="3" t="s">
        <v>61</v>
      </c>
      <c r="J2275" s="3" t="s">
        <v>61</v>
      </c>
      <c r="K2275" s="3" t="s">
        <v>61</v>
      </c>
      <c r="L2275" s="1">
        <v>25</v>
      </c>
      <c r="M2275" s="1">
        <v>25</v>
      </c>
      <c r="N2275" s="1">
        <v>37.5</v>
      </c>
      <c r="O2275" s="1">
        <v>12.5</v>
      </c>
      <c r="P2275" s="3" t="s">
        <v>61</v>
      </c>
      <c r="Q2275" s="1">
        <v>67.714285714286007</v>
      </c>
      <c r="R2275" s="8">
        <v>4.498677054212</v>
      </c>
    </row>
    <row r="2276" spans="3:18" x14ac:dyDescent="0.2">
      <c r="C2276" s="70"/>
      <c r="D2276" s="66" t="s">
        <v>21</v>
      </c>
      <c r="E2276" s="5" t="s">
        <v>39</v>
      </c>
      <c r="F2276" s="51" t="str">
        <f t="shared" si="4"/>
        <v/>
      </c>
      <c r="G2276" s="6">
        <v>256</v>
      </c>
      <c r="H2276" s="35" t="s">
        <v>61</v>
      </c>
      <c r="I2276" s="14" t="s">
        <v>61</v>
      </c>
      <c r="J2276" s="2">
        <v>1.5625</v>
      </c>
      <c r="K2276" s="2">
        <v>7.421875</v>
      </c>
      <c r="L2276" s="2">
        <v>27.734375</v>
      </c>
      <c r="M2276" s="2">
        <v>40.234375</v>
      </c>
      <c r="N2276" s="2">
        <v>3.125</v>
      </c>
      <c r="O2276" s="2">
        <v>18.359375</v>
      </c>
      <c r="P2276" s="2">
        <v>1.5625</v>
      </c>
      <c r="Q2276" s="2">
        <v>63.921951219512003</v>
      </c>
      <c r="R2276" s="11">
        <v>4.802343800479</v>
      </c>
    </row>
    <row r="2277" spans="3:18" x14ac:dyDescent="0.2">
      <c r="C2277" s="70"/>
      <c r="D2277" s="67"/>
      <c r="E2277" s="4" t="s">
        <v>40</v>
      </c>
      <c r="F2277" s="52" t="str">
        <f t="shared" si="4"/>
        <v/>
      </c>
      <c r="G2277" s="7">
        <v>406</v>
      </c>
      <c r="H2277" s="17" t="s">
        <v>61</v>
      </c>
      <c r="I2277" s="3" t="s">
        <v>61</v>
      </c>
      <c r="J2277" s="3" t="s">
        <v>61</v>
      </c>
      <c r="K2277" s="1">
        <v>4.679802955665</v>
      </c>
      <c r="L2277" s="1">
        <v>35.714285714286</v>
      </c>
      <c r="M2277" s="1">
        <v>38.177339901478</v>
      </c>
      <c r="N2277" s="1">
        <v>2.2167487684729998</v>
      </c>
      <c r="O2277" s="1">
        <v>16.995073891625999</v>
      </c>
      <c r="P2277" s="1">
        <v>2.2167487684729998</v>
      </c>
      <c r="Q2277" s="1">
        <v>64.231707317073003</v>
      </c>
      <c r="R2277" s="8">
        <v>3.528993170128</v>
      </c>
    </row>
    <row r="2278" spans="3:18" x14ac:dyDescent="0.2">
      <c r="C2278" s="70"/>
      <c r="D2278" s="67"/>
      <c r="E2278" s="4" t="s">
        <v>41</v>
      </c>
      <c r="F2278" s="52" t="str">
        <f t="shared" si="4"/>
        <v/>
      </c>
      <c r="G2278" s="7">
        <v>0</v>
      </c>
      <c r="H2278" s="17" t="s">
        <v>61</v>
      </c>
      <c r="I2278" s="3" t="s">
        <v>61</v>
      </c>
      <c r="J2278" s="3" t="s">
        <v>61</v>
      </c>
      <c r="K2278" s="3" t="s">
        <v>61</v>
      </c>
      <c r="L2278" s="3" t="s">
        <v>61</v>
      </c>
      <c r="M2278" s="3" t="s">
        <v>61</v>
      </c>
      <c r="N2278" s="3" t="s">
        <v>61</v>
      </c>
      <c r="O2278" s="3" t="s">
        <v>61</v>
      </c>
      <c r="P2278" s="3" t="s">
        <v>61</v>
      </c>
      <c r="Q2278" s="3" t="s">
        <v>61</v>
      </c>
      <c r="R2278" s="18" t="s">
        <v>61</v>
      </c>
    </row>
    <row r="2279" spans="3:18" x14ac:dyDescent="0.2">
      <c r="C2279" s="70"/>
      <c r="D2279" s="67"/>
      <c r="E2279" s="4" t="s">
        <v>42</v>
      </c>
      <c r="F2279" s="52" t="str">
        <f t="shared" si="4"/>
        <v>*</v>
      </c>
      <c r="G2279" s="7">
        <v>13</v>
      </c>
      <c r="H2279" s="17" t="s">
        <v>61</v>
      </c>
      <c r="I2279" s="3" t="s">
        <v>61</v>
      </c>
      <c r="J2279" s="3" t="s">
        <v>61</v>
      </c>
      <c r="K2279" s="1">
        <v>7.6923076923079998</v>
      </c>
      <c r="L2279" s="1">
        <v>23.076923076922998</v>
      </c>
      <c r="M2279" s="1">
        <v>30.769230769231001</v>
      </c>
      <c r="N2279" s="3" t="s">
        <v>61</v>
      </c>
      <c r="O2279" s="1">
        <v>38.461538461537998</v>
      </c>
      <c r="P2279" s="3" t="s">
        <v>61</v>
      </c>
      <c r="Q2279" s="1">
        <v>63.625</v>
      </c>
      <c r="R2279" s="8">
        <v>4.2740913821369997</v>
      </c>
    </row>
    <row r="2280" spans="3:18" x14ac:dyDescent="0.2">
      <c r="C2280" s="70"/>
      <c r="D2280" s="67"/>
      <c r="E2280" s="4" t="s">
        <v>43</v>
      </c>
      <c r="F2280" s="52" t="str">
        <f t="shared" si="4"/>
        <v>*</v>
      </c>
      <c r="G2280" s="7">
        <v>4</v>
      </c>
      <c r="H2280" s="17" t="s">
        <v>61</v>
      </c>
      <c r="I2280" s="3" t="s">
        <v>61</v>
      </c>
      <c r="J2280" s="3" t="s">
        <v>61</v>
      </c>
      <c r="K2280" s="3" t="s">
        <v>61</v>
      </c>
      <c r="L2280" s="1">
        <v>25</v>
      </c>
      <c r="M2280" s="1">
        <v>25</v>
      </c>
      <c r="N2280" s="3" t="s">
        <v>61</v>
      </c>
      <c r="O2280" s="1">
        <v>50</v>
      </c>
      <c r="P2280" s="3" t="s">
        <v>61</v>
      </c>
      <c r="Q2280" s="1">
        <v>64.5</v>
      </c>
      <c r="R2280" s="8">
        <v>3.5355339059330002</v>
      </c>
    </row>
    <row r="2281" spans="3:18" x14ac:dyDescent="0.2">
      <c r="C2281" s="70"/>
      <c r="D2281" s="67"/>
      <c r="E2281" s="4" t="s">
        <v>44</v>
      </c>
      <c r="F2281" s="52" t="str">
        <f t="shared" si="4"/>
        <v>*</v>
      </c>
      <c r="G2281" s="7">
        <v>17</v>
      </c>
      <c r="H2281" s="17" t="s">
        <v>61</v>
      </c>
      <c r="I2281" s="3" t="s">
        <v>61</v>
      </c>
      <c r="J2281" s="1">
        <v>5.8823529411760003</v>
      </c>
      <c r="K2281" s="1">
        <v>5.8823529411760003</v>
      </c>
      <c r="L2281" s="1">
        <v>23.529411764706001</v>
      </c>
      <c r="M2281" s="1">
        <v>41.176470588234999</v>
      </c>
      <c r="N2281" s="3" t="s">
        <v>61</v>
      </c>
      <c r="O2281" s="1">
        <v>23.529411764706001</v>
      </c>
      <c r="P2281" s="3" t="s">
        <v>61</v>
      </c>
      <c r="Q2281" s="1">
        <v>62.846153846154003</v>
      </c>
      <c r="R2281" s="8">
        <v>6.4787621483090003</v>
      </c>
    </row>
    <row r="2282" spans="3:18" x14ac:dyDescent="0.2">
      <c r="C2282" s="70"/>
      <c r="D2282" s="67"/>
      <c r="E2282" s="4" t="s">
        <v>37</v>
      </c>
      <c r="F2282" s="52" t="str">
        <f t="shared" si="4"/>
        <v>*</v>
      </c>
      <c r="G2282" s="7">
        <v>7</v>
      </c>
      <c r="H2282" s="17" t="s">
        <v>61</v>
      </c>
      <c r="I2282" s="3" t="s">
        <v>61</v>
      </c>
      <c r="J2282" s="3" t="s">
        <v>61</v>
      </c>
      <c r="K2282" s="3" t="s">
        <v>61</v>
      </c>
      <c r="L2282" s="1">
        <v>42.857142857143003</v>
      </c>
      <c r="M2282" s="1">
        <v>28.571428571428999</v>
      </c>
      <c r="N2282" s="3" t="s">
        <v>61</v>
      </c>
      <c r="O2282" s="1">
        <v>14.285714285714</v>
      </c>
      <c r="P2282" s="1">
        <v>14.285714285714</v>
      </c>
      <c r="Q2282" s="1">
        <v>64</v>
      </c>
      <c r="R2282" s="8">
        <v>2.7386127875259998</v>
      </c>
    </row>
    <row r="2283" spans="3:18" x14ac:dyDescent="0.2">
      <c r="C2283" s="66" t="s">
        <v>45</v>
      </c>
      <c r="D2283" s="64" t="s">
        <v>19</v>
      </c>
      <c r="E2283" s="5" t="s">
        <v>46</v>
      </c>
      <c r="F2283" s="51" t="str">
        <f t="shared" si="4"/>
        <v/>
      </c>
      <c r="G2283" s="6">
        <v>732</v>
      </c>
      <c r="H2283" s="35" t="s">
        <v>61</v>
      </c>
      <c r="I2283" s="14" t="s">
        <v>61</v>
      </c>
      <c r="J2283" s="2">
        <v>0.40983606557399999</v>
      </c>
      <c r="K2283" s="2">
        <v>4.0983606557380003</v>
      </c>
      <c r="L2283" s="2">
        <v>32.923497267759998</v>
      </c>
      <c r="M2283" s="2">
        <v>37.978142076502998</v>
      </c>
      <c r="N2283" s="2">
        <v>3.2786885245900002</v>
      </c>
      <c r="O2283" s="2">
        <v>19.398907103825</v>
      </c>
      <c r="P2283" s="2">
        <v>1.9125683060109999</v>
      </c>
      <c r="Q2283" s="2">
        <v>64.376736111111001</v>
      </c>
      <c r="R2283" s="11">
        <v>3.8296891152949999</v>
      </c>
    </row>
    <row r="2284" spans="3:18" ht="26" x14ac:dyDescent="0.2">
      <c r="C2284" s="70"/>
      <c r="D2284" s="65"/>
      <c r="E2284" s="4" t="s">
        <v>47</v>
      </c>
      <c r="F2284" s="52" t="str">
        <f t="shared" si="4"/>
        <v/>
      </c>
      <c r="G2284" s="7">
        <v>317</v>
      </c>
      <c r="H2284" s="17" t="s">
        <v>61</v>
      </c>
      <c r="I2284" s="3" t="s">
        <v>61</v>
      </c>
      <c r="J2284" s="3" t="s">
        <v>61</v>
      </c>
      <c r="K2284" s="1">
        <v>4.7318611987379997</v>
      </c>
      <c r="L2284" s="1">
        <v>34.700315457412998</v>
      </c>
      <c r="M2284" s="1">
        <v>36.593059936909</v>
      </c>
      <c r="N2284" s="1">
        <v>4.1009463722400001</v>
      </c>
      <c r="O2284" s="1">
        <v>17.665615141956</v>
      </c>
      <c r="P2284" s="1">
        <v>2.2082018927439999</v>
      </c>
      <c r="Q2284" s="1">
        <v>64.381889763779995</v>
      </c>
      <c r="R2284" s="8">
        <v>3.7161950306180001</v>
      </c>
    </row>
    <row r="2285" spans="3:18" x14ac:dyDescent="0.2">
      <c r="C2285" s="70"/>
      <c r="D2285" s="65"/>
      <c r="E2285" s="4" t="s">
        <v>48</v>
      </c>
      <c r="F2285" s="52" t="str">
        <f t="shared" ref="F2285:F2297" si="5">IF(G2285=0,"",IF(G2285&lt;=49,"*",""))</f>
        <v>*</v>
      </c>
      <c r="G2285" s="7">
        <v>29</v>
      </c>
      <c r="H2285" s="17" t="s">
        <v>61</v>
      </c>
      <c r="I2285" s="3" t="s">
        <v>61</v>
      </c>
      <c r="J2285" s="3" t="s">
        <v>61</v>
      </c>
      <c r="K2285" s="3" t="s">
        <v>61</v>
      </c>
      <c r="L2285" s="1">
        <v>20.689655172414</v>
      </c>
      <c r="M2285" s="1">
        <v>48.275862068965999</v>
      </c>
      <c r="N2285" s="1">
        <v>6.8965517241379999</v>
      </c>
      <c r="O2285" s="1">
        <v>20.689655172414</v>
      </c>
      <c r="P2285" s="1">
        <v>3.4482758620689999</v>
      </c>
      <c r="Q2285" s="1">
        <v>66.090909090908994</v>
      </c>
      <c r="R2285" s="8">
        <v>2.9424494316829999</v>
      </c>
    </row>
    <row r="2286" spans="3:18" ht="39" x14ac:dyDescent="0.2">
      <c r="C2286" s="70"/>
      <c r="D2286" s="65"/>
      <c r="E2286" s="4" t="s">
        <v>49</v>
      </c>
      <c r="F2286" s="52" t="str">
        <f t="shared" si="5"/>
        <v/>
      </c>
      <c r="G2286" s="7">
        <v>292</v>
      </c>
      <c r="H2286" s="17" t="s">
        <v>61</v>
      </c>
      <c r="I2286" s="3" t="s">
        <v>61</v>
      </c>
      <c r="J2286" s="1">
        <v>1.7123287671230001</v>
      </c>
      <c r="K2286" s="1">
        <v>7.5342465753420003</v>
      </c>
      <c r="L2286" s="1">
        <v>31.506849315067999</v>
      </c>
      <c r="M2286" s="1">
        <v>38.698630136985997</v>
      </c>
      <c r="N2286" s="1">
        <v>3.0821917808219998</v>
      </c>
      <c r="O2286" s="1">
        <v>15.753424657534</v>
      </c>
      <c r="P2286" s="1">
        <v>1.7123287671230001</v>
      </c>
      <c r="Q2286" s="1">
        <v>63.726141078837998</v>
      </c>
      <c r="R2286" s="8">
        <v>4.8001411920220001</v>
      </c>
    </row>
    <row r="2287" spans="3:18" x14ac:dyDescent="0.2">
      <c r="C2287" s="70"/>
      <c r="D2287" s="65"/>
      <c r="E2287" s="4" t="s">
        <v>50</v>
      </c>
      <c r="F2287" s="52" t="str">
        <f t="shared" si="5"/>
        <v>*</v>
      </c>
      <c r="G2287" s="7">
        <v>16</v>
      </c>
      <c r="H2287" s="17" t="s">
        <v>61</v>
      </c>
      <c r="I2287" s="3" t="s">
        <v>61</v>
      </c>
      <c r="J2287" s="3" t="s">
        <v>61</v>
      </c>
      <c r="K2287" s="1">
        <v>6.25</v>
      </c>
      <c r="L2287" s="1">
        <v>31.25</v>
      </c>
      <c r="M2287" s="1">
        <v>62.5</v>
      </c>
      <c r="N2287" s="3" t="s">
        <v>61</v>
      </c>
      <c r="O2287" s="3" t="s">
        <v>61</v>
      </c>
      <c r="P2287" s="3" t="s">
        <v>61</v>
      </c>
      <c r="Q2287" s="1">
        <v>64.6875</v>
      </c>
      <c r="R2287" s="8">
        <v>3.4970225430599999</v>
      </c>
    </row>
    <row r="2288" spans="3:18" x14ac:dyDescent="0.2">
      <c r="C2288" s="70"/>
      <c r="D2288" s="65"/>
      <c r="E2288" s="4" t="s">
        <v>44</v>
      </c>
      <c r="F2288" s="52" t="str">
        <f t="shared" si="5"/>
        <v>*</v>
      </c>
      <c r="G2288" s="7">
        <v>20</v>
      </c>
      <c r="H2288" s="17" t="s">
        <v>61</v>
      </c>
      <c r="I2288" s="3" t="s">
        <v>61</v>
      </c>
      <c r="J2288" s="3" t="s">
        <v>61</v>
      </c>
      <c r="K2288" s="3" t="s">
        <v>61</v>
      </c>
      <c r="L2288" s="1">
        <v>25</v>
      </c>
      <c r="M2288" s="1">
        <v>60</v>
      </c>
      <c r="N2288" s="1">
        <v>5</v>
      </c>
      <c r="O2288" s="1">
        <v>10</v>
      </c>
      <c r="P2288" s="3" t="s">
        <v>61</v>
      </c>
      <c r="Q2288" s="1">
        <v>65.888888888888999</v>
      </c>
      <c r="R2288" s="8">
        <v>2.7415944027669998</v>
      </c>
    </row>
    <row r="2289" spans="2:22" x14ac:dyDescent="0.2">
      <c r="C2289" s="70"/>
      <c r="D2289" s="65"/>
      <c r="E2289" s="4" t="s">
        <v>37</v>
      </c>
      <c r="F2289" s="52" t="str">
        <f t="shared" si="5"/>
        <v>*</v>
      </c>
      <c r="G2289" s="7">
        <v>22</v>
      </c>
      <c r="H2289" s="17" t="s">
        <v>61</v>
      </c>
      <c r="I2289" s="3" t="s">
        <v>61</v>
      </c>
      <c r="J2289" s="3" t="s">
        <v>61</v>
      </c>
      <c r="K2289" s="3" t="s">
        <v>61</v>
      </c>
      <c r="L2289" s="1">
        <v>36.363636363635997</v>
      </c>
      <c r="M2289" s="1">
        <v>31.818181818182001</v>
      </c>
      <c r="N2289" s="1">
        <v>22.727272727273</v>
      </c>
      <c r="O2289" s="1">
        <v>4.5454545454549997</v>
      </c>
      <c r="P2289" s="1">
        <v>4.5454545454549997</v>
      </c>
      <c r="Q2289" s="1">
        <v>66.25</v>
      </c>
      <c r="R2289" s="8">
        <v>4.0636385044359997</v>
      </c>
    </row>
    <row r="2290" spans="2:22" x14ac:dyDescent="0.2">
      <c r="C2290" s="70"/>
      <c r="D2290" s="65"/>
      <c r="E2290" s="4" t="s">
        <v>51</v>
      </c>
      <c r="F2290" s="52" t="str">
        <f t="shared" si="5"/>
        <v/>
      </c>
      <c r="G2290" s="7">
        <v>1049</v>
      </c>
      <c r="H2290" s="17" t="s">
        <v>61</v>
      </c>
      <c r="I2290" s="3" t="s">
        <v>61</v>
      </c>
      <c r="J2290" s="1">
        <v>0.28598665395599998</v>
      </c>
      <c r="K2290" s="1">
        <v>4.289799809342</v>
      </c>
      <c r="L2290" s="1">
        <v>33.460438512868997</v>
      </c>
      <c r="M2290" s="1">
        <v>37.559580552908002</v>
      </c>
      <c r="N2290" s="1">
        <v>3.5271687321259999</v>
      </c>
      <c r="O2290" s="1">
        <v>18.875119161105999</v>
      </c>
      <c r="P2290" s="1">
        <v>2.0019065776930001</v>
      </c>
      <c r="Q2290" s="1">
        <v>64.378313253011996</v>
      </c>
      <c r="R2290" s="8">
        <v>3.793081384772</v>
      </c>
    </row>
    <row r="2291" spans="2:22" x14ac:dyDescent="0.2">
      <c r="C2291" s="70"/>
      <c r="D2291" s="65"/>
      <c r="E2291" s="4" t="s">
        <v>52</v>
      </c>
      <c r="F2291" s="52" t="str">
        <f t="shared" si="5"/>
        <v/>
      </c>
      <c r="G2291" s="7">
        <v>321</v>
      </c>
      <c r="H2291" s="17" t="s">
        <v>61</v>
      </c>
      <c r="I2291" s="3" t="s">
        <v>61</v>
      </c>
      <c r="J2291" s="1">
        <v>1.5576323987539999</v>
      </c>
      <c r="K2291" s="1">
        <v>6.8535825545169997</v>
      </c>
      <c r="L2291" s="1">
        <v>30.529595015576</v>
      </c>
      <c r="M2291" s="1">
        <v>39.563862928349003</v>
      </c>
      <c r="N2291" s="1">
        <v>3.4267912772589999</v>
      </c>
      <c r="O2291" s="1">
        <v>16.199376947040001</v>
      </c>
      <c r="P2291" s="1">
        <v>1.869158878505</v>
      </c>
      <c r="Q2291" s="1">
        <v>63.923954372624003</v>
      </c>
      <c r="R2291" s="8">
        <v>4.714958770939</v>
      </c>
    </row>
    <row r="2292" spans="2:22" x14ac:dyDescent="0.2">
      <c r="C2292" s="66" t="s">
        <v>53</v>
      </c>
      <c r="D2292" s="64" t="s">
        <v>19</v>
      </c>
      <c r="E2292" s="5" t="s">
        <v>54</v>
      </c>
      <c r="F2292" s="51" t="str">
        <f t="shared" si="5"/>
        <v/>
      </c>
      <c r="G2292" s="6">
        <v>477</v>
      </c>
      <c r="H2292" s="35" t="s">
        <v>61</v>
      </c>
      <c r="I2292" s="14" t="s">
        <v>61</v>
      </c>
      <c r="J2292" s="2">
        <v>0.62893081761000003</v>
      </c>
      <c r="K2292" s="2">
        <v>3.35429769392</v>
      </c>
      <c r="L2292" s="2">
        <v>31.656184486373</v>
      </c>
      <c r="M2292" s="2">
        <v>36.058700209644002</v>
      </c>
      <c r="N2292" s="2">
        <v>5.8700209643610002</v>
      </c>
      <c r="O2292" s="2">
        <v>20.545073375262</v>
      </c>
      <c r="P2292" s="2">
        <v>1.88679245283</v>
      </c>
      <c r="Q2292" s="2">
        <v>64.640540540540997</v>
      </c>
      <c r="R2292" s="11">
        <v>4.0895106391839997</v>
      </c>
    </row>
    <row r="2293" spans="2:22" x14ac:dyDescent="0.2">
      <c r="C2293" s="70"/>
      <c r="D2293" s="65"/>
      <c r="E2293" s="4" t="s">
        <v>55</v>
      </c>
      <c r="F2293" s="52" t="str">
        <f t="shared" si="5"/>
        <v/>
      </c>
      <c r="G2293" s="7">
        <v>598</v>
      </c>
      <c r="H2293" s="17" t="s">
        <v>61</v>
      </c>
      <c r="I2293" s="3" t="s">
        <v>61</v>
      </c>
      <c r="J2293" s="1">
        <v>0.16722408026800001</v>
      </c>
      <c r="K2293" s="1">
        <v>5.6856187290970004</v>
      </c>
      <c r="L2293" s="1">
        <v>33.444816053512</v>
      </c>
      <c r="M2293" s="1">
        <v>37.290969899666003</v>
      </c>
      <c r="N2293" s="1">
        <v>3.5117056856189999</v>
      </c>
      <c r="O2293" s="1">
        <v>17.892976588629001</v>
      </c>
      <c r="P2293" s="1">
        <v>2.0066889632109999</v>
      </c>
      <c r="Q2293" s="1">
        <v>64.233820459290001</v>
      </c>
      <c r="R2293" s="8">
        <v>3.8917927021250001</v>
      </c>
    </row>
    <row r="2294" spans="2:22" x14ac:dyDescent="0.2">
      <c r="C2294" s="70"/>
      <c r="D2294" s="65"/>
      <c r="E2294" s="4" t="s">
        <v>56</v>
      </c>
      <c r="F2294" s="52" t="str">
        <f t="shared" si="5"/>
        <v/>
      </c>
      <c r="G2294" s="7">
        <v>353</v>
      </c>
      <c r="H2294" s="17" t="s">
        <v>61</v>
      </c>
      <c r="I2294" s="3" t="s">
        <v>61</v>
      </c>
      <c r="J2294" s="1">
        <v>1.1331444759210001</v>
      </c>
      <c r="K2294" s="1">
        <v>5.0991501416430003</v>
      </c>
      <c r="L2294" s="1">
        <v>32.8611898017</v>
      </c>
      <c r="M2294" s="1">
        <v>43.909348441925999</v>
      </c>
      <c r="N2294" s="1">
        <v>1.4164305949010001</v>
      </c>
      <c r="O2294" s="1">
        <v>13.597733711048001</v>
      </c>
      <c r="P2294" s="1">
        <v>1.9830028328610001</v>
      </c>
      <c r="Q2294" s="1">
        <v>64.117449664429998</v>
      </c>
      <c r="R2294" s="8">
        <v>4.1344773839259998</v>
      </c>
    </row>
    <row r="2295" spans="2:22" x14ac:dyDescent="0.2">
      <c r="C2295" s="66" t="s">
        <v>57</v>
      </c>
      <c r="D2295" s="64" t="s">
        <v>19</v>
      </c>
      <c r="E2295" s="5" t="s">
        <v>58</v>
      </c>
      <c r="F2295" s="51" t="str">
        <f t="shared" si="5"/>
        <v/>
      </c>
      <c r="G2295" s="6">
        <v>501</v>
      </c>
      <c r="H2295" s="35" t="s">
        <v>61</v>
      </c>
      <c r="I2295" s="14" t="s">
        <v>61</v>
      </c>
      <c r="J2295" s="2">
        <v>0.59880239521</v>
      </c>
      <c r="K2295" s="2">
        <v>4.1916167664669999</v>
      </c>
      <c r="L2295" s="2">
        <v>31.736526946108</v>
      </c>
      <c r="M2295" s="2">
        <v>38.722554890220003</v>
      </c>
      <c r="N2295" s="2">
        <v>4.1916167664669999</v>
      </c>
      <c r="O2295" s="2">
        <v>18.762475049900001</v>
      </c>
      <c r="P2295" s="2">
        <v>1.796407185629</v>
      </c>
      <c r="Q2295" s="2">
        <v>64.467336683417003</v>
      </c>
      <c r="R2295" s="11">
        <v>4.0223166429350004</v>
      </c>
    </row>
    <row r="2296" spans="2:22" x14ac:dyDescent="0.2">
      <c r="C2296" s="67"/>
      <c r="D2296" s="65"/>
      <c r="E2296" s="4" t="s">
        <v>59</v>
      </c>
      <c r="F2296" s="52" t="str">
        <f t="shared" si="5"/>
        <v/>
      </c>
      <c r="G2296" s="7">
        <v>633</v>
      </c>
      <c r="H2296" s="17" t="s">
        <v>61</v>
      </c>
      <c r="I2296" s="3" t="s">
        <v>61</v>
      </c>
      <c r="J2296" s="1">
        <v>0.473933649289</v>
      </c>
      <c r="K2296" s="1">
        <v>3.7914691943130001</v>
      </c>
      <c r="L2296" s="1">
        <v>32.543443917852002</v>
      </c>
      <c r="M2296" s="1">
        <v>39.336492890994997</v>
      </c>
      <c r="N2296" s="1">
        <v>4.107424960506</v>
      </c>
      <c r="O2296" s="1">
        <v>17.535545023697001</v>
      </c>
      <c r="P2296" s="1">
        <v>2.2116903633490002</v>
      </c>
      <c r="Q2296" s="1">
        <v>64.531496062992005</v>
      </c>
      <c r="R2296" s="8">
        <v>3.8748916286920001</v>
      </c>
    </row>
    <row r="2297" spans="2:22" x14ac:dyDescent="0.2">
      <c r="C2297" s="71"/>
      <c r="D2297" s="68"/>
      <c r="E2297" s="19" t="s">
        <v>60</v>
      </c>
      <c r="F2297" s="53" t="str">
        <f t="shared" si="5"/>
        <v/>
      </c>
      <c r="G2297" s="21">
        <v>294</v>
      </c>
      <c r="H2297" s="43" t="s">
        <v>61</v>
      </c>
      <c r="I2297" s="38" t="s">
        <v>61</v>
      </c>
      <c r="J2297" s="16">
        <v>0.68027210884400002</v>
      </c>
      <c r="K2297" s="16">
        <v>7.8231292517010003</v>
      </c>
      <c r="L2297" s="16">
        <v>34.693877551020002</v>
      </c>
      <c r="M2297" s="16">
        <v>36.394557823128999</v>
      </c>
      <c r="N2297" s="16">
        <v>2.3809523809519999</v>
      </c>
      <c r="O2297" s="16">
        <v>16.326530612245001</v>
      </c>
      <c r="P2297" s="16">
        <v>1.700680272109</v>
      </c>
      <c r="Q2297" s="16">
        <v>63.701244813278002</v>
      </c>
      <c r="R2297" s="34">
        <v>4.2732158199630002</v>
      </c>
    </row>
    <row r="2298" spans="2:22" x14ac:dyDescent="0.2">
      <c r="C2298" s="44" t="s">
        <v>626</v>
      </c>
    </row>
    <row r="2299" spans="2:22" x14ac:dyDescent="0.2">
      <c r="B2299" s="22" t="str">
        <f xml:space="preserve"> HYPERLINK("#'目次'!B34", "[28]")</f>
        <v>[28]</v>
      </c>
      <c r="C2299" s="58" t="s">
        <v>322</v>
      </c>
      <c r="D2299" s="59"/>
      <c r="E2299" s="59"/>
      <c r="F2299" s="59"/>
      <c r="G2299" s="59"/>
      <c r="H2299" s="59"/>
      <c r="I2299" s="59"/>
      <c r="J2299" s="59"/>
      <c r="K2299" s="59"/>
      <c r="L2299" s="59"/>
      <c r="M2299" s="59"/>
      <c r="N2299" s="59"/>
      <c r="O2299" s="59"/>
      <c r="P2299" s="59"/>
      <c r="Q2299" s="59"/>
      <c r="R2299" s="59"/>
      <c r="S2299" s="59"/>
      <c r="T2299" s="59"/>
      <c r="U2299" s="59"/>
      <c r="V2299" s="59"/>
    </row>
    <row r="2302" spans="2:22" x14ac:dyDescent="0.2">
      <c r="C2302" s="58" t="s">
        <v>13</v>
      </c>
      <c r="D2302" s="59"/>
      <c r="E2302" s="59"/>
      <c r="F2302" s="59"/>
      <c r="G2302" s="59"/>
      <c r="H2302" s="59"/>
      <c r="I2302" s="59"/>
      <c r="J2302" s="59"/>
      <c r="K2302" s="59"/>
      <c r="L2302" s="59"/>
      <c r="M2302" s="59"/>
      <c r="N2302" s="59"/>
      <c r="O2302" s="59"/>
      <c r="P2302" s="59"/>
      <c r="Q2302" s="59"/>
      <c r="R2302" s="59"/>
      <c r="S2302" s="59"/>
      <c r="T2302" s="59"/>
      <c r="U2302" s="59"/>
      <c r="V2302" s="59"/>
    </row>
    <row r="2303" spans="2:22" ht="65" x14ac:dyDescent="0.2">
      <c r="C2303" s="60"/>
      <c r="D2303" s="61"/>
      <c r="E2303" s="61"/>
      <c r="F2303" s="61"/>
      <c r="G2303" s="20" t="s">
        <v>14</v>
      </c>
      <c r="H2303" s="25" t="s">
        <v>323</v>
      </c>
      <c r="I2303" s="10" t="s">
        <v>324</v>
      </c>
      <c r="J2303" s="26" t="s">
        <v>37</v>
      </c>
    </row>
    <row r="2304" spans="2:22" x14ac:dyDescent="0.2">
      <c r="C2304" s="62"/>
      <c r="D2304" s="63"/>
      <c r="E2304" s="63"/>
      <c r="F2304" s="63"/>
      <c r="G2304" s="23"/>
      <c r="H2304" s="31"/>
      <c r="I2304" s="12"/>
      <c r="J2304" s="28"/>
    </row>
    <row r="2305" spans="3:10" x14ac:dyDescent="0.2">
      <c r="C2305" s="24"/>
      <c r="D2305" s="30"/>
      <c r="E2305" s="29" t="s">
        <v>14</v>
      </c>
      <c r="F2305" s="50" t="s">
        <v>624</v>
      </c>
      <c r="G2305" s="27">
        <v>1528</v>
      </c>
      <c r="H2305" s="15">
        <v>26.570680628272001</v>
      </c>
      <c r="I2305" s="15">
        <v>66.034031413612993</v>
      </c>
      <c r="J2305" s="33">
        <v>7.3952879581150004</v>
      </c>
    </row>
    <row r="2306" spans="3:10" x14ac:dyDescent="0.2">
      <c r="C2306" s="69" t="s">
        <v>18</v>
      </c>
      <c r="D2306" s="64" t="s">
        <v>19</v>
      </c>
      <c r="E2306" s="5" t="s">
        <v>20</v>
      </c>
      <c r="F2306" s="51" t="s">
        <v>624</v>
      </c>
      <c r="G2306" s="6">
        <v>763</v>
      </c>
      <c r="H2306" s="13">
        <v>31.716906946264999</v>
      </c>
      <c r="I2306" s="2">
        <v>62.254259501965997</v>
      </c>
      <c r="J2306" s="11">
        <v>6.0288335517689999</v>
      </c>
    </row>
    <row r="2307" spans="3:10" x14ac:dyDescent="0.2">
      <c r="C2307" s="70"/>
      <c r="D2307" s="65"/>
      <c r="E2307" s="4" t="s">
        <v>21</v>
      </c>
      <c r="F2307" s="52" t="s">
        <v>624</v>
      </c>
      <c r="G2307" s="7">
        <v>765</v>
      </c>
      <c r="H2307" s="9">
        <v>21.437908496732</v>
      </c>
      <c r="I2307" s="1">
        <v>69.803921568627004</v>
      </c>
      <c r="J2307" s="8">
        <v>8.7581699346409998</v>
      </c>
    </row>
    <row r="2308" spans="3:10" x14ac:dyDescent="0.2">
      <c r="C2308" s="66" t="s">
        <v>22</v>
      </c>
      <c r="D2308" s="66" t="s">
        <v>23</v>
      </c>
      <c r="E2308" s="5" t="s">
        <v>24</v>
      </c>
      <c r="F2308" s="51" t="s">
        <v>624</v>
      </c>
      <c r="G2308" s="6">
        <v>302</v>
      </c>
      <c r="H2308" s="13">
        <v>58.940397350993003</v>
      </c>
      <c r="I2308" s="2">
        <v>38.410596026489998</v>
      </c>
      <c r="J2308" s="11">
        <v>2.6490066225170001</v>
      </c>
    </row>
    <row r="2309" spans="3:10" x14ac:dyDescent="0.2">
      <c r="C2309" s="70"/>
      <c r="D2309" s="67"/>
      <c r="E2309" s="4" t="s">
        <v>25</v>
      </c>
      <c r="F2309" s="52" t="s">
        <v>624</v>
      </c>
      <c r="G2309" s="7">
        <v>329</v>
      </c>
      <c r="H2309" s="9">
        <v>31.914893617021001</v>
      </c>
      <c r="I2309" s="1">
        <v>61.702127659574003</v>
      </c>
      <c r="J2309" s="8">
        <v>6.3829787234040003</v>
      </c>
    </row>
    <row r="2310" spans="3:10" x14ac:dyDescent="0.2">
      <c r="C2310" s="70"/>
      <c r="D2310" s="67"/>
      <c r="E2310" s="4" t="s">
        <v>26</v>
      </c>
      <c r="F2310" s="52" t="s">
        <v>624</v>
      </c>
      <c r="G2310" s="7">
        <v>355</v>
      </c>
      <c r="H2310" s="9">
        <v>19.154929577465001</v>
      </c>
      <c r="I2310" s="1">
        <v>76.338028169013995</v>
      </c>
      <c r="J2310" s="8">
        <v>4.507042253521</v>
      </c>
    </row>
    <row r="2311" spans="3:10" x14ac:dyDescent="0.2">
      <c r="C2311" s="70"/>
      <c r="D2311" s="67"/>
      <c r="E2311" s="4" t="s">
        <v>27</v>
      </c>
      <c r="F2311" s="52" t="s">
        <v>624</v>
      </c>
      <c r="G2311" s="7">
        <v>254</v>
      </c>
      <c r="H2311" s="9">
        <v>12.204724409449</v>
      </c>
      <c r="I2311" s="1">
        <v>78.346456692912994</v>
      </c>
      <c r="J2311" s="8">
        <v>9.4488188976380005</v>
      </c>
    </row>
    <row r="2312" spans="3:10" x14ac:dyDescent="0.2">
      <c r="C2312" s="70"/>
      <c r="D2312" s="67"/>
      <c r="E2312" s="4" t="s">
        <v>28</v>
      </c>
      <c r="F2312" s="52" t="s">
        <v>624</v>
      </c>
      <c r="G2312" s="7">
        <v>288</v>
      </c>
      <c r="H2312" s="9">
        <v>8.333333333333</v>
      </c>
      <c r="I2312" s="1">
        <v>76.388888888888999</v>
      </c>
      <c r="J2312" s="8">
        <v>15.277777777778001</v>
      </c>
    </row>
    <row r="2313" spans="3:10" x14ac:dyDescent="0.2">
      <c r="C2313" s="70"/>
      <c r="D2313" s="67"/>
      <c r="E2313" s="4" t="s">
        <v>29</v>
      </c>
      <c r="F2313" s="52" t="s">
        <v>624</v>
      </c>
      <c r="G2313" s="7">
        <v>1226</v>
      </c>
      <c r="H2313" s="9">
        <v>18.597063621533</v>
      </c>
      <c r="I2313" s="1">
        <v>72.838499184339</v>
      </c>
      <c r="J2313" s="8">
        <v>8.5644371941270006</v>
      </c>
    </row>
    <row r="2314" spans="3:10" x14ac:dyDescent="0.2">
      <c r="C2314" s="70"/>
      <c r="D2314" s="67"/>
      <c r="E2314" s="4" t="s">
        <v>30</v>
      </c>
      <c r="F2314" s="52" t="s">
        <v>624</v>
      </c>
      <c r="G2314" s="7">
        <v>542</v>
      </c>
      <c r="H2314" s="9">
        <v>10.147601476015</v>
      </c>
      <c r="I2314" s="1">
        <v>77.306273062730995</v>
      </c>
      <c r="J2314" s="8">
        <v>12.546125461255</v>
      </c>
    </row>
    <row r="2315" spans="3:10" x14ac:dyDescent="0.2">
      <c r="C2315" s="70"/>
      <c r="D2315" s="66" t="s">
        <v>20</v>
      </c>
      <c r="E2315" s="5" t="s">
        <v>24</v>
      </c>
      <c r="F2315" s="51" t="s">
        <v>624</v>
      </c>
      <c r="G2315" s="6">
        <v>153</v>
      </c>
      <c r="H2315" s="13">
        <v>65.359477124183002</v>
      </c>
      <c r="I2315" s="2">
        <v>33.333333333333002</v>
      </c>
      <c r="J2315" s="11">
        <v>1.3071895424840001</v>
      </c>
    </row>
    <row r="2316" spans="3:10" x14ac:dyDescent="0.2">
      <c r="C2316" s="70"/>
      <c r="D2316" s="67"/>
      <c r="E2316" s="4" t="s">
        <v>25</v>
      </c>
      <c r="F2316" s="52" t="s">
        <v>624</v>
      </c>
      <c r="G2316" s="7">
        <v>174</v>
      </c>
      <c r="H2316" s="9">
        <v>36.206896551724</v>
      </c>
      <c r="I2316" s="1">
        <v>56.321839080460002</v>
      </c>
      <c r="J2316" s="8">
        <v>7.4712643678159996</v>
      </c>
    </row>
    <row r="2317" spans="3:10" x14ac:dyDescent="0.2">
      <c r="C2317" s="70"/>
      <c r="D2317" s="67"/>
      <c r="E2317" s="4" t="s">
        <v>26</v>
      </c>
      <c r="F2317" s="52" t="s">
        <v>624</v>
      </c>
      <c r="G2317" s="7">
        <v>180</v>
      </c>
      <c r="H2317" s="9">
        <v>22.222222222222001</v>
      </c>
      <c r="I2317" s="1">
        <v>72.222222222222001</v>
      </c>
      <c r="J2317" s="8">
        <v>5.5555555555560003</v>
      </c>
    </row>
    <row r="2318" spans="3:10" x14ac:dyDescent="0.2">
      <c r="C2318" s="70"/>
      <c r="D2318" s="67"/>
      <c r="E2318" s="4" t="s">
        <v>27</v>
      </c>
      <c r="F2318" s="52" t="s">
        <v>624</v>
      </c>
      <c r="G2318" s="7">
        <v>121</v>
      </c>
      <c r="H2318" s="9">
        <v>15.702479338843</v>
      </c>
      <c r="I2318" s="1">
        <v>78.512396694214999</v>
      </c>
      <c r="J2318" s="8">
        <v>5.7851239669419998</v>
      </c>
    </row>
    <row r="2319" spans="3:10" x14ac:dyDescent="0.2">
      <c r="C2319" s="70"/>
      <c r="D2319" s="67"/>
      <c r="E2319" s="4" t="s">
        <v>28</v>
      </c>
      <c r="F2319" s="52" t="s">
        <v>624</v>
      </c>
      <c r="G2319" s="7">
        <v>135</v>
      </c>
      <c r="H2319" s="9">
        <v>14.814814814815</v>
      </c>
      <c r="I2319" s="1">
        <v>74.814814814814994</v>
      </c>
      <c r="J2319" s="8">
        <v>10.370370370370001</v>
      </c>
    </row>
    <row r="2320" spans="3:10" x14ac:dyDescent="0.2">
      <c r="C2320" s="70"/>
      <c r="D2320" s="67"/>
      <c r="E2320" s="4" t="s">
        <v>29</v>
      </c>
      <c r="F2320" s="52" t="s">
        <v>624</v>
      </c>
      <c r="G2320" s="7">
        <v>610</v>
      </c>
      <c r="H2320" s="9">
        <v>23.278688524589999</v>
      </c>
      <c r="I2320" s="1">
        <v>69.508196721310995</v>
      </c>
      <c r="J2320" s="8">
        <v>7.2131147540980001</v>
      </c>
    </row>
    <row r="2321" spans="3:10" x14ac:dyDescent="0.2">
      <c r="C2321" s="70"/>
      <c r="D2321" s="67"/>
      <c r="E2321" s="4" t="s">
        <v>30</v>
      </c>
      <c r="F2321" s="52" t="s">
        <v>624</v>
      </c>
      <c r="G2321" s="7">
        <v>256</v>
      </c>
      <c r="H2321" s="9">
        <v>15.234375</v>
      </c>
      <c r="I2321" s="1">
        <v>76.5625</v>
      </c>
      <c r="J2321" s="8">
        <v>8.203125</v>
      </c>
    </row>
    <row r="2322" spans="3:10" x14ac:dyDescent="0.2">
      <c r="C2322" s="70"/>
      <c r="D2322" s="66" t="s">
        <v>21</v>
      </c>
      <c r="E2322" s="5" t="s">
        <v>24</v>
      </c>
      <c r="F2322" s="51" t="s">
        <v>624</v>
      </c>
      <c r="G2322" s="6">
        <v>149</v>
      </c>
      <c r="H2322" s="13">
        <v>52.348993288590997</v>
      </c>
      <c r="I2322" s="2">
        <v>43.624161073826002</v>
      </c>
      <c r="J2322" s="11">
        <v>4.0268456375839996</v>
      </c>
    </row>
    <row r="2323" spans="3:10" x14ac:dyDescent="0.2">
      <c r="C2323" s="70"/>
      <c r="D2323" s="67"/>
      <c r="E2323" s="4" t="s">
        <v>25</v>
      </c>
      <c r="F2323" s="52" t="s">
        <v>624</v>
      </c>
      <c r="G2323" s="7">
        <v>155</v>
      </c>
      <c r="H2323" s="9">
        <v>27.096774193548001</v>
      </c>
      <c r="I2323" s="1">
        <v>67.741935483871003</v>
      </c>
      <c r="J2323" s="8">
        <v>5.1612903225810003</v>
      </c>
    </row>
    <row r="2324" spans="3:10" x14ac:dyDescent="0.2">
      <c r="C2324" s="70"/>
      <c r="D2324" s="67"/>
      <c r="E2324" s="4" t="s">
        <v>26</v>
      </c>
      <c r="F2324" s="52" t="s">
        <v>624</v>
      </c>
      <c r="G2324" s="7">
        <v>175</v>
      </c>
      <c r="H2324" s="9">
        <v>16</v>
      </c>
      <c r="I2324" s="1">
        <v>80.571428571428996</v>
      </c>
      <c r="J2324" s="8">
        <v>3.4285714285709998</v>
      </c>
    </row>
    <row r="2325" spans="3:10" x14ac:dyDescent="0.2">
      <c r="C2325" s="70"/>
      <c r="D2325" s="67"/>
      <c r="E2325" s="4" t="s">
        <v>27</v>
      </c>
      <c r="F2325" s="52" t="s">
        <v>624</v>
      </c>
      <c r="G2325" s="7">
        <v>133</v>
      </c>
      <c r="H2325" s="9">
        <v>9.0225563909769999</v>
      </c>
      <c r="I2325" s="1">
        <v>78.195488721805006</v>
      </c>
      <c r="J2325" s="8">
        <v>12.781954887217999</v>
      </c>
    </row>
    <row r="2326" spans="3:10" x14ac:dyDescent="0.2">
      <c r="C2326" s="70"/>
      <c r="D2326" s="67"/>
      <c r="E2326" s="4" t="s">
        <v>28</v>
      </c>
      <c r="F2326" s="52" t="s">
        <v>624</v>
      </c>
      <c r="G2326" s="7">
        <v>153</v>
      </c>
      <c r="H2326" s="9">
        <v>2.6143790849670001</v>
      </c>
      <c r="I2326" s="1">
        <v>77.777777777777999</v>
      </c>
      <c r="J2326" s="8">
        <v>19.607843137254999</v>
      </c>
    </row>
    <row r="2327" spans="3:10" x14ac:dyDescent="0.2">
      <c r="C2327" s="70"/>
      <c r="D2327" s="67"/>
      <c r="E2327" s="4" t="s">
        <v>29</v>
      </c>
      <c r="F2327" s="52" t="s">
        <v>624</v>
      </c>
      <c r="G2327" s="7">
        <v>616</v>
      </c>
      <c r="H2327" s="9">
        <v>13.961038961039</v>
      </c>
      <c r="I2327" s="1">
        <v>76.136363636363996</v>
      </c>
      <c r="J2327" s="8">
        <v>9.9025974025969994</v>
      </c>
    </row>
    <row r="2328" spans="3:10" x14ac:dyDescent="0.2">
      <c r="C2328" s="70"/>
      <c r="D2328" s="67"/>
      <c r="E2328" s="4" t="s">
        <v>30</v>
      </c>
      <c r="F2328" s="52" t="s">
        <v>624</v>
      </c>
      <c r="G2328" s="7">
        <v>286</v>
      </c>
      <c r="H2328" s="9">
        <v>5.594405594406</v>
      </c>
      <c r="I2328" s="1">
        <v>77.972027972028002</v>
      </c>
      <c r="J2328" s="8">
        <v>16.433566433566</v>
      </c>
    </row>
    <row r="2329" spans="3:10" x14ac:dyDescent="0.2">
      <c r="C2329" s="66" t="s">
        <v>31</v>
      </c>
      <c r="D2329" s="66" t="s">
        <v>23</v>
      </c>
      <c r="E2329" s="5" t="s">
        <v>32</v>
      </c>
      <c r="F2329" s="51" t="s">
        <v>624</v>
      </c>
      <c r="G2329" s="6">
        <v>72</v>
      </c>
      <c r="H2329" s="13">
        <v>29.166666666666998</v>
      </c>
      <c r="I2329" s="2">
        <v>62.5</v>
      </c>
      <c r="J2329" s="11">
        <v>8.333333333333</v>
      </c>
    </row>
    <row r="2330" spans="3:10" ht="26" x14ac:dyDescent="0.2">
      <c r="C2330" s="70"/>
      <c r="D2330" s="67"/>
      <c r="E2330" s="4" t="s">
        <v>33</v>
      </c>
      <c r="F2330" s="52" t="s">
        <v>624</v>
      </c>
      <c r="G2330" s="7">
        <v>1007</v>
      </c>
      <c r="H2330" s="9">
        <v>28.103277060576001</v>
      </c>
      <c r="I2330" s="1">
        <v>65.541211519363998</v>
      </c>
      <c r="J2330" s="8">
        <v>6.35551142006</v>
      </c>
    </row>
    <row r="2331" spans="3:10" ht="39" x14ac:dyDescent="0.2">
      <c r="C2331" s="70"/>
      <c r="D2331" s="67"/>
      <c r="E2331" s="4" t="s">
        <v>34</v>
      </c>
      <c r="F2331" s="52" t="s">
        <v>625</v>
      </c>
      <c r="G2331" s="7">
        <v>15</v>
      </c>
      <c r="H2331" s="17" t="s">
        <v>61</v>
      </c>
      <c r="I2331" s="1">
        <v>80</v>
      </c>
      <c r="J2331" s="8">
        <v>20</v>
      </c>
    </row>
    <row r="2332" spans="3:10" ht="39" x14ac:dyDescent="0.2">
      <c r="C2332" s="70"/>
      <c r="D2332" s="67"/>
      <c r="E2332" s="4" t="s">
        <v>35</v>
      </c>
      <c r="F2332" s="52" t="s">
        <v>624</v>
      </c>
      <c r="G2332" s="7">
        <v>197</v>
      </c>
      <c r="H2332" s="9">
        <v>34.010152284264002</v>
      </c>
      <c r="I2332" s="1">
        <v>60.913705583755998</v>
      </c>
      <c r="J2332" s="8">
        <v>5.0761421319800002</v>
      </c>
    </row>
    <row r="2333" spans="3:10" ht="26" x14ac:dyDescent="0.2">
      <c r="C2333" s="70"/>
      <c r="D2333" s="67"/>
      <c r="E2333" s="4" t="s">
        <v>36</v>
      </c>
      <c r="F2333" s="52" t="s">
        <v>624</v>
      </c>
      <c r="G2333" s="7">
        <v>205</v>
      </c>
      <c r="H2333" s="9">
        <v>14.634146341463</v>
      </c>
      <c r="I2333" s="1">
        <v>76.097560975609994</v>
      </c>
      <c r="J2333" s="8">
        <v>9.2682926829269991</v>
      </c>
    </row>
    <row r="2334" spans="3:10" x14ac:dyDescent="0.2">
      <c r="C2334" s="70"/>
      <c r="D2334" s="67"/>
      <c r="E2334" s="4" t="s">
        <v>37</v>
      </c>
      <c r="F2334" s="52" t="s">
        <v>625</v>
      </c>
      <c r="G2334" s="7">
        <v>32</v>
      </c>
      <c r="H2334" s="9">
        <v>15.625</v>
      </c>
      <c r="I2334" s="1">
        <v>50</v>
      </c>
      <c r="J2334" s="8">
        <v>34.375</v>
      </c>
    </row>
    <row r="2335" spans="3:10" x14ac:dyDescent="0.2">
      <c r="C2335" s="70"/>
      <c r="D2335" s="66" t="s">
        <v>20</v>
      </c>
      <c r="E2335" s="5" t="s">
        <v>32</v>
      </c>
      <c r="F2335" s="51" t="s">
        <v>625</v>
      </c>
      <c r="G2335" s="6">
        <v>38</v>
      </c>
      <c r="H2335" s="13">
        <v>31.578947368421002</v>
      </c>
      <c r="I2335" s="2">
        <v>57.894736842104997</v>
      </c>
      <c r="J2335" s="11">
        <v>10.526315789473999</v>
      </c>
    </row>
    <row r="2336" spans="3:10" ht="26" x14ac:dyDescent="0.2">
      <c r="C2336" s="70"/>
      <c r="D2336" s="67"/>
      <c r="E2336" s="4" t="s">
        <v>33</v>
      </c>
      <c r="F2336" s="52" t="s">
        <v>624</v>
      </c>
      <c r="G2336" s="7">
        <v>566</v>
      </c>
      <c r="H2336" s="9">
        <v>33.21554770318</v>
      </c>
      <c r="I2336" s="1">
        <v>61.484098939928998</v>
      </c>
      <c r="J2336" s="8">
        <v>5.3003533568899996</v>
      </c>
    </row>
    <row r="2337" spans="3:10" ht="39" x14ac:dyDescent="0.2">
      <c r="C2337" s="70"/>
      <c r="D2337" s="67"/>
      <c r="E2337" s="4" t="s">
        <v>34</v>
      </c>
      <c r="F2337" s="52" t="s">
        <v>625</v>
      </c>
      <c r="G2337" s="7">
        <v>7</v>
      </c>
      <c r="H2337" s="17" t="s">
        <v>61</v>
      </c>
      <c r="I2337" s="1">
        <v>71.428571428571004</v>
      </c>
      <c r="J2337" s="8">
        <v>28.571428571428999</v>
      </c>
    </row>
    <row r="2338" spans="3:10" ht="39" x14ac:dyDescent="0.2">
      <c r="C2338" s="70"/>
      <c r="D2338" s="67"/>
      <c r="E2338" s="4" t="s">
        <v>35</v>
      </c>
      <c r="F2338" s="52" t="s">
        <v>624</v>
      </c>
      <c r="G2338" s="7">
        <v>78</v>
      </c>
      <c r="H2338" s="9">
        <v>33.333333333333002</v>
      </c>
      <c r="I2338" s="1">
        <v>64.102564102564003</v>
      </c>
      <c r="J2338" s="8">
        <v>2.564102564103</v>
      </c>
    </row>
    <row r="2339" spans="3:10" ht="26" x14ac:dyDescent="0.2">
      <c r="C2339" s="70"/>
      <c r="D2339" s="67"/>
      <c r="E2339" s="4" t="s">
        <v>36</v>
      </c>
      <c r="F2339" s="52" t="s">
        <v>624</v>
      </c>
      <c r="G2339" s="7">
        <v>58</v>
      </c>
      <c r="H2339" s="9">
        <v>24.137931034483</v>
      </c>
      <c r="I2339" s="1">
        <v>70.689655172414007</v>
      </c>
      <c r="J2339" s="8">
        <v>5.1724137931029999</v>
      </c>
    </row>
    <row r="2340" spans="3:10" x14ac:dyDescent="0.2">
      <c r="C2340" s="70"/>
      <c r="D2340" s="67"/>
      <c r="E2340" s="4" t="s">
        <v>37</v>
      </c>
      <c r="F2340" s="52" t="s">
        <v>625</v>
      </c>
      <c r="G2340" s="7">
        <v>16</v>
      </c>
      <c r="H2340" s="9">
        <v>12.5</v>
      </c>
      <c r="I2340" s="1">
        <v>56.25</v>
      </c>
      <c r="J2340" s="8">
        <v>31.25</v>
      </c>
    </row>
    <row r="2341" spans="3:10" x14ac:dyDescent="0.2">
      <c r="C2341" s="70"/>
      <c r="D2341" s="66" t="s">
        <v>21</v>
      </c>
      <c r="E2341" s="5" t="s">
        <v>32</v>
      </c>
      <c r="F2341" s="51" t="s">
        <v>625</v>
      </c>
      <c r="G2341" s="6">
        <v>34</v>
      </c>
      <c r="H2341" s="13">
        <v>26.470588235293999</v>
      </c>
      <c r="I2341" s="2">
        <v>67.647058823528994</v>
      </c>
      <c r="J2341" s="11">
        <v>5.8823529411760003</v>
      </c>
    </row>
    <row r="2342" spans="3:10" ht="26" x14ac:dyDescent="0.2">
      <c r="C2342" s="70"/>
      <c r="D2342" s="67"/>
      <c r="E2342" s="4" t="s">
        <v>33</v>
      </c>
      <c r="F2342" s="52" t="s">
        <v>624</v>
      </c>
      <c r="G2342" s="7">
        <v>441</v>
      </c>
      <c r="H2342" s="9">
        <v>21.541950113378999</v>
      </c>
      <c r="I2342" s="1">
        <v>70.748299319728005</v>
      </c>
      <c r="J2342" s="8">
        <v>7.7097505668929998</v>
      </c>
    </row>
    <row r="2343" spans="3:10" ht="39" x14ac:dyDescent="0.2">
      <c r="C2343" s="70"/>
      <c r="D2343" s="67"/>
      <c r="E2343" s="4" t="s">
        <v>34</v>
      </c>
      <c r="F2343" s="52" t="s">
        <v>625</v>
      </c>
      <c r="G2343" s="7">
        <v>8</v>
      </c>
      <c r="H2343" s="17" t="s">
        <v>61</v>
      </c>
      <c r="I2343" s="1">
        <v>87.5</v>
      </c>
      <c r="J2343" s="8">
        <v>12.5</v>
      </c>
    </row>
    <row r="2344" spans="3:10" ht="39" x14ac:dyDescent="0.2">
      <c r="C2344" s="70"/>
      <c r="D2344" s="67"/>
      <c r="E2344" s="4" t="s">
        <v>35</v>
      </c>
      <c r="F2344" s="52" t="s">
        <v>624</v>
      </c>
      <c r="G2344" s="7">
        <v>119</v>
      </c>
      <c r="H2344" s="9">
        <v>34.453781512604998</v>
      </c>
      <c r="I2344" s="1">
        <v>58.823529411765001</v>
      </c>
      <c r="J2344" s="8">
        <v>6.72268907563</v>
      </c>
    </row>
    <row r="2345" spans="3:10" ht="26" x14ac:dyDescent="0.2">
      <c r="C2345" s="70"/>
      <c r="D2345" s="67"/>
      <c r="E2345" s="4" t="s">
        <v>36</v>
      </c>
      <c r="F2345" s="52" t="s">
        <v>624</v>
      </c>
      <c r="G2345" s="7">
        <v>147</v>
      </c>
      <c r="H2345" s="9">
        <v>10.884353741497</v>
      </c>
      <c r="I2345" s="1">
        <v>78.231292517007006</v>
      </c>
      <c r="J2345" s="8">
        <v>10.884353741497</v>
      </c>
    </row>
    <row r="2346" spans="3:10" x14ac:dyDescent="0.2">
      <c r="C2346" s="70"/>
      <c r="D2346" s="67"/>
      <c r="E2346" s="4" t="s">
        <v>37</v>
      </c>
      <c r="F2346" s="52" t="s">
        <v>625</v>
      </c>
      <c r="G2346" s="7">
        <v>16</v>
      </c>
      <c r="H2346" s="9">
        <v>18.75</v>
      </c>
      <c r="I2346" s="1">
        <v>43.75</v>
      </c>
      <c r="J2346" s="8">
        <v>37.5</v>
      </c>
    </row>
    <row r="2347" spans="3:10" x14ac:dyDescent="0.2">
      <c r="C2347" s="66" t="s">
        <v>38</v>
      </c>
      <c r="D2347" s="66" t="s">
        <v>23</v>
      </c>
      <c r="E2347" s="5" t="s">
        <v>39</v>
      </c>
      <c r="F2347" s="51" t="s">
        <v>624</v>
      </c>
      <c r="G2347" s="6">
        <v>458</v>
      </c>
      <c r="H2347" s="13">
        <v>22.925764192140001</v>
      </c>
      <c r="I2347" s="2">
        <v>68.340611353712006</v>
      </c>
      <c r="J2347" s="11">
        <v>8.7336244541479999</v>
      </c>
    </row>
    <row r="2348" spans="3:10" x14ac:dyDescent="0.2">
      <c r="C2348" s="70"/>
      <c r="D2348" s="67"/>
      <c r="E2348" s="4" t="s">
        <v>40</v>
      </c>
      <c r="F2348" s="52" t="s">
        <v>624</v>
      </c>
      <c r="G2348" s="7">
        <v>973</v>
      </c>
      <c r="H2348" s="9">
        <v>27.029804727645999</v>
      </c>
      <c r="I2348" s="1">
        <v>66.495375128469007</v>
      </c>
      <c r="J2348" s="8">
        <v>6.4748201438850002</v>
      </c>
    </row>
    <row r="2349" spans="3:10" x14ac:dyDescent="0.2">
      <c r="C2349" s="70"/>
      <c r="D2349" s="67"/>
      <c r="E2349" s="4" t="s">
        <v>41</v>
      </c>
      <c r="F2349" s="52" t="s">
        <v>624</v>
      </c>
      <c r="G2349" s="7">
        <v>0</v>
      </c>
      <c r="H2349" s="17" t="s">
        <v>61</v>
      </c>
      <c r="I2349" s="3" t="s">
        <v>61</v>
      </c>
      <c r="J2349" s="18" t="s">
        <v>61</v>
      </c>
    </row>
    <row r="2350" spans="3:10" x14ac:dyDescent="0.2">
      <c r="C2350" s="70"/>
      <c r="D2350" s="67"/>
      <c r="E2350" s="4" t="s">
        <v>42</v>
      </c>
      <c r="F2350" s="52" t="s">
        <v>625</v>
      </c>
      <c r="G2350" s="7">
        <v>34</v>
      </c>
      <c r="H2350" s="9">
        <v>52.941176470587997</v>
      </c>
      <c r="I2350" s="1">
        <v>41.176470588234999</v>
      </c>
      <c r="J2350" s="8">
        <v>5.8823529411760003</v>
      </c>
    </row>
    <row r="2351" spans="3:10" x14ac:dyDescent="0.2">
      <c r="C2351" s="70"/>
      <c r="D2351" s="67"/>
      <c r="E2351" s="4" t="s">
        <v>43</v>
      </c>
      <c r="F2351" s="52" t="s">
        <v>625</v>
      </c>
      <c r="G2351" s="7">
        <v>10</v>
      </c>
      <c r="H2351" s="9">
        <v>40</v>
      </c>
      <c r="I2351" s="1">
        <v>60</v>
      </c>
      <c r="J2351" s="18" t="s">
        <v>61</v>
      </c>
    </row>
    <row r="2352" spans="3:10" x14ac:dyDescent="0.2">
      <c r="C2352" s="70"/>
      <c r="D2352" s="67"/>
      <c r="E2352" s="4" t="s">
        <v>44</v>
      </c>
      <c r="F2352" s="52" t="s">
        <v>625</v>
      </c>
      <c r="G2352" s="7">
        <v>31</v>
      </c>
      <c r="H2352" s="9">
        <v>35.483870967742</v>
      </c>
      <c r="I2352" s="1">
        <v>58.064516129032</v>
      </c>
      <c r="J2352" s="8">
        <v>6.4516129032259997</v>
      </c>
    </row>
    <row r="2353" spans="3:10" x14ac:dyDescent="0.2">
      <c r="C2353" s="70"/>
      <c r="D2353" s="67"/>
      <c r="E2353" s="4" t="s">
        <v>37</v>
      </c>
      <c r="F2353" s="52" t="s">
        <v>625</v>
      </c>
      <c r="G2353" s="7">
        <v>22</v>
      </c>
      <c r="H2353" s="9">
        <v>22.727272727273</v>
      </c>
      <c r="I2353" s="1">
        <v>50</v>
      </c>
      <c r="J2353" s="8">
        <v>27.272727272727</v>
      </c>
    </row>
    <row r="2354" spans="3:10" x14ac:dyDescent="0.2">
      <c r="C2354" s="70"/>
      <c r="D2354" s="66" t="s">
        <v>20</v>
      </c>
      <c r="E2354" s="5" t="s">
        <v>39</v>
      </c>
      <c r="F2354" s="51" t="s">
        <v>624</v>
      </c>
      <c r="G2354" s="6">
        <v>175</v>
      </c>
      <c r="H2354" s="13">
        <v>30.285714285714</v>
      </c>
      <c r="I2354" s="2">
        <v>63.428571428570997</v>
      </c>
      <c r="J2354" s="11">
        <v>6.2857142857139996</v>
      </c>
    </row>
    <row r="2355" spans="3:10" x14ac:dyDescent="0.2">
      <c r="C2355" s="70"/>
      <c r="D2355" s="67"/>
      <c r="E2355" s="4" t="s">
        <v>40</v>
      </c>
      <c r="F2355" s="52" t="s">
        <v>624</v>
      </c>
      <c r="G2355" s="7">
        <v>538</v>
      </c>
      <c r="H2355" s="9">
        <v>31.598513011152001</v>
      </c>
      <c r="I2355" s="1">
        <v>63.011152416357</v>
      </c>
      <c r="J2355" s="8">
        <v>5.3903345724909997</v>
      </c>
    </row>
    <row r="2356" spans="3:10" x14ac:dyDescent="0.2">
      <c r="C2356" s="70"/>
      <c r="D2356" s="67"/>
      <c r="E2356" s="4" t="s">
        <v>41</v>
      </c>
      <c r="F2356" s="52" t="s">
        <v>624</v>
      </c>
      <c r="G2356" s="7">
        <v>0</v>
      </c>
      <c r="H2356" s="17" t="s">
        <v>61</v>
      </c>
      <c r="I2356" s="3" t="s">
        <v>61</v>
      </c>
      <c r="J2356" s="18" t="s">
        <v>61</v>
      </c>
    </row>
    <row r="2357" spans="3:10" x14ac:dyDescent="0.2">
      <c r="C2357" s="70"/>
      <c r="D2357" s="67"/>
      <c r="E2357" s="4" t="s">
        <v>42</v>
      </c>
      <c r="F2357" s="52" t="s">
        <v>625</v>
      </c>
      <c r="G2357" s="7">
        <v>20</v>
      </c>
      <c r="H2357" s="9">
        <v>55</v>
      </c>
      <c r="I2357" s="1">
        <v>45</v>
      </c>
      <c r="J2357" s="18" t="s">
        <v>61</v>
      </c>
    </row>
    <row r="2358" spans="3:10" x14ac:dyDescent="0.2">
      <c r="C2358" s="70"/>
      <c r="D2358" s="67"/>
      <c r="E2358" s="4" t="s">
        <v>43</v>
      </c>
      <c r="F2358" s="52" t="s">
        <v>625</v>
      </c>
      <c r="G2358" s="7">
        <v>5</v>
      </c>
      <c r="H2358" s="9">
        <v>40</v>
      </c>
      <c r="I2358" s="1">
        <v>60</v>
      </c>
      <c r="J2358" s="18" t="s">
        <v>61</v>
      </c>
    </row>
    <row r="2359" spans="3:10" x14ac:dyDescent="0.2">
      <c r="C2359" s="70"/>
      <c r="D2359" s="67"/>
      <c r="E2359" s="4" t="s">
        <v>44</v>
      </c>
      <c r="F2359" s="52" t="s">
        <v>625</v>
      </c>
      <c r="G2359" s="7">
        <v>14</v>
      </c>
      <c r="H2359" s="9">
        <v>28.571428571428999</v>
      </c>
      <c r="I2359" s="1">
        <v>64.285714285713993</v>
      </c>
      <c r="J2359" s="8">
        <v>7.1428571428570002</v>
      </c>
    </row>
    <row r="2360" spans="3:10" x14ac:dyDescent="0.2">
      <c r="C2360" s="70"/>
      <c r="D2360" s="67"/>
      <c r="E2360" s="4" t="s">
        <v>37</v>
      </c>
      <c r="F2360" s="52" t="s">
        <v>625</v>
      </c>
      <c r="G2360" s="7">
        <v>11</v>
      </c>
      <c r="H2360" s="9">
        <v>18.181818181817999</v>
      </c>
      <c r="I2360" s="1">
        <v>36.363636363635997</v>
      </c>
      <c r="J2360" s="8">
        <v>45.454545454544999</v>
      </c>
    </row>
    <row r="2361" spans="3:10" x14ac:dyDescent="0.2">
      <c r="C2361" s="70"/>
      <c r="D2361" s="66" t="s">
        <v>21</v>
      </c>
      <c r="E2361" s="5" t="s">
        <v>39</v>
      </c>
      <c r="F2361" s="51" t="s">
        <v>624</v>
      </c>
      <c r="G2361" s="6">
        <v>283</v>
      </c>
      <c r="H2361" s="13">
        <v>18.374558303887</v>
      </c>
      <c r="I2361" s="2">
        <v>71.378091872791998</v>
      </c>
      <c r="J2361" s="11">
        <v>10.247349823322001</v>
      </c>
    </row>
    <row r="2362" spans="3:10" x14ac:dyDescent="0.2">
      <c r="C2362" s="70"/>
      <c r="D2362" s="67"/>
      <c r="E2362" s="4" t="s">
        <v>40</v>
      </c>
      <c r="F2362" s="52" t="s">
        <v>624</v>
      </c>
      <c r="G2362" s="7">
        <v>435</v>
      </c>
      <c r="H2362" s="9">
        <v>21.379310344827999</v>
      </c>
      <c r="I2362" s="1">
        <v>70.804597701149007</v>
      </c>
      <c r="J2362" s="8">
        <v>7.8160919540230003</v>
      </c>
    </row>
    <row r="2363" spans="3:10" x14ac:dyDescent="0.2">
      <c r="C2363" s="70"/>
      <c r="D2363" s="67"/>
      <c r="E2363" s="4" t="s">
        <v>41</v>
      </c>
      <c r="F2363" s="52" t="s">
        <v>624</v>
      </c>
      <c r="G2363" s="7">
        <v>0</v>
      </c>
      <c r="H2363" s="17" t="s">
        <v>61</v>
      </c>
      <c r="I2363" s="3" t="s">
        <v>61</v>
      </c>
      <c r="J2363" s="18" t="s">
        <v>61</v>
      </c>
    </row>
    <row r="2364" spans="3:10" x14ac:dyDescent="0.2">
      <c r="C2364" s="70"/>
      <c r="D2364" s="67"/>
      <c r="E2364" s="4" t="s">
        <v>42</v>
      </c>
      <c r="F2364" s="52" t="s">
        <v>625</v>
      </c>
      <c r="G2364" s="7">
        <v>14</v>
      </c>
      <c r="H2364" s="9">
        <v>50</v>
      </c>
      <c r="I2364" s="1">
        <v>35.714285714286</v>
      </c>
      <c r="J2364" s="8">
        <v>14.285714285714</v>
      </c>
    </row>
    <row r="2365" spans="3:10" x14ac:dyDescent="0.2">
      <c r="C2365" s="70"/>
      <c r="D2365" s="67"/>
      <c r="E2365" s="4" t="s">
        <v>43</v>
      </c>
      <c r="F2365" s="52" t="s">
        <v>625</v>
      </c>
      <c r="G2365" s="7">
        <v>5</v>
      </c>
      <c r="H2365" s="9">
        <v>40</v>
      </c>
      <c r="I2365" s="1">
        <v>60</v>
      </c>
      <c r="J2365" s="18" t="s">
        <v>61</v>
      </c>
    </row>
    <row r="2366" spans="3:10" x14ac:dyDescent="0.2">
      <c r="C2366" s="70"/>
      <c r="D2366" s="67"/>
      <c r="E2366" s="4" t="s">
        <v>44</v>
      </c>
      <c r="F2366" s="52" t="s">
        <v>625</v>
      </c>
      <c r="G2366" s="7">
        <v>17</v>
      </c>
      <c r="H2366" s="9">
        <v>41.176470588234999</v>
      </c>
      <c r="I2366" s="1">
        <v>52.941176470587997</v>
      </c>
      <c r="J2366" s="8">
        <v>5.8823529411760003</v>
      </c>
    </row>
    <row r="2367" spans="3:10" x14ac:dyDescent="0.2">
      <c r="C2367" s="70"/>
      <c r="D2367" s="67"/>
      <c r="E2367" s="4" t="s">
        <v>37</v>
      </c>
      <c r="F2367" s="52" t="s">
        <v>625</v>
      </c>
      <c r="G2367" s="7">
        <v>11</v>
      </c>
      <c r="H2367" s="9">
        <v>27.272727272727</v>
      </c>
      <c r="I2367" s="1">
        <v>63.636363636364003</v>
      </c>
      <c r="J2367" s="8">
        <v>9.0909090909089993</v>
      </c>
    </row>
    <row r="2368" spans="3:10" x14ac:dyDescent="0.2">
      <c r="C2368" s="66" t="s">
        <v>45</v>
      </c>
      <c r="D2368" s="64" t="s">
        <v>19</v>
      </c>
      <c r="E2368" s="5" t="s">
        <v>46</v>
      </c>
      <c r="F2368" s="51" t="s">
        <v>624</v>
      </c>
      <c r="G2368" s="6">
        <v>770</v>
      </c>
      <c r="H2368" s="13">
        <v>27.272727272727</v>
      </c>
      <c r="I2368" s="2">
        <v>66.883116883116998</v>
      </c>
      <c r="J2368" s="11">
        <v>5.844155844156</v>
      </c>
    </row>
    <row r="2369" spans="2:22" ht="26" x14ac:dyDescent="0.2">
      <c r="C2369" s="70"/>
      <c r="D2369" s="65"/>
      <c r="E2369" s="4" t="s">
        <v>47</v>
      </c>
      <c r="F2369" s="52" t="s">
        <v>624</v>
      </c>
      <c r="G2369" s="7">
        <v>335</v>
      </c>
      <c r="H2369" s="9">
        <v>25.074626865671998</v>
      </c>
      <c r="I2369" s="1">
        <v>68.059701492537002</v>
      </c>
      <c r="J2369" s="8">
        <v>6.8656716417909998</v>
      </c>
    </row>
    <row r="2370" spans="2:22" x14ac:dyDescent="0.2">
      <c r="C2370" s="70"/>
      <c r="D2370" s="65"/>
      <c r="E2370" s="4" t="s">
        <v>48</v>
      </c>
      <c r="F2370" s="52" t="s">
        <v>625</v>
      </c>
      <c r="G2370" s="7">
        <v>34</v>
      </c>
      <c r="H2370" s="9">
        <v>23.529411764706001</v>
      </c>
      <c r="I2370" s="1">
        <v>64.705882352941003</v>
      </c>
      <c r="J2370" s="8">
        <v>11.764705882353001</v>
      </c>
    </row>
    <row r="2371" spans="2:22" ht="39" x14ac:dyDescent="0.2">
      <c r="C2371" s="70"/>
      <c r="D2371" s="65"/>
      <c r="E2371" s="4" t="s">
        <v>49</v>
      </c>
      <c r="F2371" s="52" t="s">
        <v>624</v>
      </c>
      <c r="G2371" s="7">
        <v>318</v>
      </c>
      <c r="H2371" s="9">
        <v>26.729559748427999</v>
      </c>
      <c r="I2371" s="1">
        <v>65.094339622641996</v>
      </c>
      <c r="J2371" s="8">
        <v>8.1761006289309996</v>
      </c>
    </row>
    <row r="2372" spans="2:22" x14ac:dyDescent="0.2">
      <c r="C2372" s="70"/>
      <c r="D2372" s="65"/>
      <c r="E2372" s="4" t="s">
        <v>50</v>
      </c>
      <c r="F2372" s="52" t="s">
        <v>625</v>
      </c>
      <c r="G2372" s="7">
        <v>18</v>
      </c>
      <c r="H2372" s="9">
        <v>5.5555555555560003</v>
      </c>
      <c r="I2372" s="1">
        <v>66.666666666666998</v>
      </c>
      <c r="J2372" s="8">
        <v>27.777777777777999</v>
      </c>
    </row>
    <row r="2373" spans="2:22" x14ac:dyDescent="0.2">
      <c r="C2373" s="70"/>
      <c r="D2373" s="65"/>
      <c r="E2373" s="4" t="s">
        <v>44</v>
      </c>
      <c r="F2373" s="52" t="s">
        <v>625</v>
      </c>
      <c r="G2373" s="7">
        <v>25</v>
      </c>
      <c r="H2373" s="9">
        <v>32</v>
      </c>
      <c r="I2373" s="1">
        <v>60</v>
      </c>
      <c r="J2373" s="8">
        <v>8</v>
      </c>
    </row>
    <row r="2374" spans="2:22" x14ac:dyDescent="0.2">
      <c r="C2374" s="70"/>
      <c r="D2374" s="65"/>
      <c r="E2374" s="4" t="s">
        <v>37</v>
      </c>
      <c r="F2374" s="52" t="s">
        <v>625</v>
      </c>
      <c r="G2374" s="7">
        <v>28</v>
      </c>
      <c r="H2374" s="9">
        <v>35.714285714286</v>
      </c>
      <c r="I2374" s="1">
        <v>35.714285714286</v>
      </c>
      <c r="J2374" s="8">
        <v>28.571428571428999</v>
      </c>
    </row>
    <row r="2375" spans="2:22" x14ac:dyDescent="0.2">
      <c r="C2375" s="70"/>
      <c r="D2375" s="65"/>
      <c r="E2375" s="4" t="s">
        <v>51</v>
      </c>
      <c r="F2375" s="52" t="s">
        <v>624</v>
      </c>
      <c r="G2375" s="7">
        <v>1105</v>
      </c>
      <c r="H2375" s="9">
        <v>26.606334841629</v>
      </c>
      <c r="I2375" s="1">
        <v>67.239819004525003</v>
      </c>
      <c r="J2375" s="8">
        <v>6.1538461538459996</v>
      </c>
    </row>
    <row r="2376" spans="2:22" x14ac:dyDescent="0.2">
      <c r="C2376" s="70"/>
      <c r="D2376" s="65"/>
      <c r="E2376" s="4" t="s">
        <v>52</v>
      </c>
      <c r="F2376" s="52" t="s">
        <v>624</v>
      </c>
      <c r="G2376" s="7">
        <v>352</v>
      </c>
      <c r="H2376" s="9">
        <v>26.420454545455001</v>
      </c>
      <c r="I2376" s="1">
        <v>65.056818181818002</v>
      </c>
      <c r="J2376" s="8">
        <v>8.5227272727269998</v>
      </c>
    </row>
    <row r="2377" spans="2:22" x14ac:dyDescent="0.2">
      <c r="C2377" s="66" t="s">
        <v>53</v>
      </c>
      <c r="D2377" s="64" t="s">
        <v>19</v>
      </c>
      <c r="E2377" s="5" t="s">
        <v>54</v>
      </c>
      <c r="F2377" s="51" t="s">
        <v>624</v>
      </c>
      <c r="G2377" s="6">
        <v>513</v>
      </c>
      <c r="H2377" s="13">
        <v>30.214424951266999</v>
      </c>
      <c r="I2377" s="2">
        <v>62.962962962962997</v>
      </c>
      <c r="J2377" s="11">
        <v>6.8226120857700003</v>
      </c>
    </row>
    <row r="2378" spans="2:22" x14ac:dyDescent="0.2">
      <c r="C2378" s="70"/>
      <c r="D2378" s="65"/>
      <c r="E2378" s="4" t="s">
        <v>55</v>
      </c>
      <c r="F2378" s="52" t="s">
        <v>624</v>
      </c>
      <c r="G2378" s="7">
        <v>639</v>
      </c>
      <c r="H2378" s="9">
        <v>25.508607198747999</v>
      </c>
      <c r="I2378" s="1">
        <v>66.823161189358004</v>
      </c>
      <c r="J2378" s="8">
        <v>7.6682316118939999</v>
      </c>
    </row>
    <row r="2379" spans="2:22" x14ac:dyDescent="0.2">
      <c r="C2379" s="70"/>
      <c r="D2379" s="65"/>
      <c r="E2379" s="4" t="s">
        <v>56</v>
      </c>
      <c r="F2379" s="52" t="s">
        <v>624</v>
      </c>
      <c r="G2379" s="7">
        <v>376</v>
      </c>
      <c r="H2379" s="9">
        <v>23.404255319149001</v>
      </c>
      <c r="I2379" s="1">
        <v>68.882978723403994</v>
      </c>
      <c r="J2379" s="8">
        <v>7.712765957447</v>
      </c>
    </row>
    <row r="2380" spans="2:22" x14ac:dyDescent="0.2">
      <c r="C2380" s="66" t="s">
        <v>57</v>
      </c>
      <c r="D2380" s="64" t="s">
        <v>19</v>
      </c>
      <c r="E2380" s="5" t="s">
        <v>58</v>
      </c>
      <c r="F2380" s="51" t="s">
        <v>624</v>
      </c>
      <c r="G2380" s="6">
        <v>537</v>
      </c>
      <c r="H2380" s="13">
        <v>28.864059590317002</v>
      </c>
      <c r="I2380" s="2">
        <v>63.500931098696</v>
      </c>
      <c r="J2380" s="11">
        <v>7.6350093109869999</v>
      </c>
    </row>
    <row r="2381" spans="2:22" x14ac:dyDescent="0.2">
      <c r="C2381" s="67"/>
      <c r="D2381" s="65"/>
      <c r="E2381" s="4" t="s">
        <v>59</v>
      </c>
      <c r="F2381" s="52" t="s">
        <v>624</v>
      </c>
      <c r="G2381" s="7">
        <v>682</v>
      </c>
      <c r="H2381" s="9">
        <v>26.099706744868001</v>
      </c>
      <c r="I2381" s="1">
        <v>67.155425219940994</v>
      </c>
      <c r="J2381" s="8">
        <v>6.7448680351909998</v>
      </c>
    </row>
    <row r="2382" spans="2:22" x14ac:dyDescent="0.2">
      <c r="C2382" s="71"/>
      <c r="D2382" s="68"/>
      <c r="E2382" s="19" t="s">
        <v>60</v>
      </c>
      <c r="F2382" s="53" t="s">
        <v>624</v>
      </c>
      <c r="G2382" s="21">
        <v>309</v>
      </c>
      <c r="H2382" s="36">
        <v>23.624595469256001</v>
      </c>
      <c r="I2382" s="16">
        <v>67.961165048544004</v>
      </c>
      <c r="J2382" s="34">
        <v>8.4142394822009994</v>
      </c>
    </row>
    <row r="2383" spans="2:22" x14ac:dyDescent="0.2">
      <c r="C2383" s="44" t="s">
        <v>626</v>
      </c>
    </row>
    <row r="2384" spans="2:22" x14ac:dyDescent="0.2">
      <c r="B2384" s="22" t="str">
        <f xml:space="preserve"> HYPERLINK("#'目次'!B35", "[29]")</f>
        <v>[29]</v>
      </c>
      <c r="C2384" s="58" t="s">
        <v>327</v>
      </c>
      <c r="D2384" s="59"/>
      <c r="E2384" s="59"/>
      <c r="F2384" s="59"/>
      <c r="G2384" s="59"/>
      <c r="H2384" s="59"/>
      <c r="I2384" s="59"/>
      <c r="J2384" s="59"/>
      <c r="K2384" s="59"/>
      <c r="L2384" s="59"/>
      <c r="M2384" s="59"/>
      <c r="N2384" s="59"/>
      <c r="O2384" s="59"/>
      <c r="P2384" s="59"/>
      <c r="Q2384" s="59"/>
      <c r="R2384" s="59"/>
      <c r="S2384" s="59"/>
      <c r="T2384" s="59"/>
      <c r="U2384" s="59"/>
      <c r="V2384" s="59"/>
    </row>
    <row r="2385" spans="3:22" x14ac:dyDescent="0.2">
      <c r="C2385" s="44" t="s">
        <v>328</v>
      </c>
    </row>
    <row r="2387" spans="3:22" x14ac:dyDescent="0.2">
      <c r="C2387" s="58" t="s">
        <v>13</v>
      </c>
      <c r="D2387" s="59"/>
      <c r="E2387" s="59"/>
      <c r="F2387" s="59"/>
      <c r="G2387" s="59"/>
      <c r="H2387" s="59"/>
      <c r="I2387" s="59"/>
      <c r="J2387" s="59"/>
      <c r="K2387" s="59"/>
      <c r="L2387" s="59"/>
      <c r="M2387" s="59"/>
      <c r="N2387" s="59"/>
      <c r="O2387" s="59"/>
      <c r="P2387" s="59"/>
      <c r="Q2387" s="59"/>
      <c r="R2387" s="59"/>
      <c r="S2387" s="59"/>
      <c r="T2387" s="59"/>
      <c r="U2387" s="59"/>
      <c r="V2387" s="59"/>
    </row>
    <row r="2388" spans="3:22" ht="78" x14ac:dyDescent="0.2">
      <c r="C2388" s="60"/>
      <c r="D2388" s="61"/>
      <c r="E2388" s="61"/>
      <c r="F2388" s="61"/>
      <c r="G2388" s="20" t="s">
        <v>14</v>
      </c>
      <c r="H2388" s="25" t="s">
        <v>329</v>
      </c>
      <c r="I2388" s="10" t="s">
        <v>330</v>
      </c>
      <c r="J2388" s="10" t="s">
        <v>331</v>
      </c>
      <c r="K2388" s="10" t="s">
        <v>332</v>
      </c>
      <c r="L2388" s="10" t="s">
        <v>44</v>
      </c>
      <c r="M2388" s="26" t="s">
        <v>37</v>
      </c>
    </row>
    <row r="2389" spans="3:22" x14ac:dyDescent="0.2">
      <c r="C2389" s="62"/>
      <c r="D2389" s="63"/>
      <c r="E2389" s="63"/>
      <c r="F2389" s="63"/>
      <c r="G2389" s="23"/>
      <c r="H2389" s="31"/>
      <c r="I2389" s="12"/>
      <c r="J2389" s="12"/>
      <c r="K2389" s="12"/>
      <c r="L2389" s="12"/>
      <c r="M2389" s="28"/>
    </row>
    <row r="2390" spans="3:22" x14ac:dyDescent="0.2">
      <c r="C2390" s="24"/>
      <c r="D2390" s="30"/>
      <c r="E2390" s="29" t="s">
        <v>14</v>
      </c>
      <c r="F2390" s="50" t="str">
        <f>IF(G2390=0,"",IF(G2390&lt;=49,"*",""))</f>
        <v/>
      </c>
      <c r="G2390" s="27">
        <v>406</v>
      </c>
      <c r="H2390" s="15">
        <v>25.123152709359999</v>
      </c>
      <c r="I2390" s="15">
        <v>38.177339901478</v>
      </c>
      <c r="J2390" s="15">
        <v>0.73891625615800005</v>
      </c>
      <c r="K2390" s="15">
        <v>17.733990147783</v>
      </c>
      <c r="L2390" s="15">
        <v>3.4482758620689999</v>
      </c>
      <c r="M2390" s="33">
        <v>14.778325123153</v>
      </c>
    </row>
    <row r="2391" spans="3:22" x14ac:dyDescent="0.2">
      <c r="C2391" s="69" t="s">
        <v>18</v>
      </c>
      <c r="D2391" s="64" t="s">
        <v>19</v>
      </c>
      <c r="E2391" s="5" t="s">
        <v>20</v>
      </c>
      <c r="F2391" s="51" t="str">
        <f t="shared" ref="F2391:F2454" si="6">IF(G2391=0,"",IF(G2391&lt;=49,"*",""))</f>
        <v/>
      </c>
      <c r="G2391" s="6">
        <v>242</v>
      </c>
      <c r="H2391" s="13">
        <v>22.727272727273</v>
      </c>
      <c r="I2391" s="2">
        <v>39.256198347107002</v>
      </c>
      <c r="J2391" s="2">
        <v>0.41322314049600001</v>
      </c>
      <c r="K2391" s="2">
        <v>18.595041322314</v>
      </c>
      <c r="L2391" s="2">
        <v>5.3719008264459998</v>
      </c>
      <c r="M2391" s="11">
        <v>13.636363636364001</v>
      </c>
    </row>
    <row r="2392" spans="3:22" x14ac:dyDescent="0.2">
      <c r="C2392" s="70"/>
      <c r="D2392" s="65"/>
      <c r="E2392" s="4" t="s">
        <v>21</v>
      </c>
      <c r="F2392" s="52" t="str">
        <f t="shared" si="6"/>
        <v/>
      </c>
      <c r="G2392" s="7">
        <v>164</v>
      </c>
      <c r="H2392" s="9">
        <v>28.658536585366001</v>
      </c>
      <c r="I2392" s="1">
        <v>36.585365853658999</v>
      </c>
      <c r="J2392" s="1">
        <v>1.219512195122</v>
      </c>
      <c r="K2392" s="1">
        <v>16.463414634146002</v>
      </c>
      <c r="L2392" s="1">
        <v>0.60975609756100002</v>
      </c>
      <c r="M2392" s="8">
        <v>16.463414634146002</v>
      </c>
    </row>
    <row r="2393" spans="3:22" x14ac:dyDescent="0.2">
      <c r="C2393" s="66" t="s">
        <v>22</v>
      </c>
      <c r="D2393" s="66" t="s">
        <v>23</v>
      </c>
      <c r="E2393" s="5" t="s">
        <v>24</v>
      </c>
      <c r="F2393" s="51" t="str">
        <f t="shared" si="6"/>
        <v/>
      </c>
      <c r="G2393" s="6">
        <v>178</v>
      </c>
      <c r="H2393" s="13">
        <v>36.516853932583999</v>
      </c>
      <c r="I2393" s="2">
        <v>33.707865168539001</v>
      </c>
      <c r="J2393" s="2">
        <v>0.56179775280900002</v>
      </c>
      <c r="K2393" s="2">
        <v>11.797752808988999</v>
      </c>
      <c r="L2393" s="2">
        <v>3.9325842696629998</v>
      </c>
      <c r="M2393" s="11">
        <v>13.483146067416</v>
      </c>
    </row>
    <row r="2394" spans="3:22" x14ac:dyDescent="0.2">
      <c r="C2394" s="70"/>
      <c r="D2394" s="67"/>
      <c r="E2394" s="4" t="s">
        <v>25</v>
      </c>
      <c r="F2394" s="52" t="str">
        <f t="shared" si="6"/>
        <v/>
      </c>
      <c r="G2394" s="7">
        <v>105</v>
      </c>
      <c r="H2394" s="9">
        <v>20.952380952380999</v>
      </c>
      <c r="I2394" s="1">
        <v>40.952380952380999</v>
      </c>
      <c r="J2394" s="3" t="s">
        <v>61</v>
      </c>
      <c r="K2394" s="1">
        <v>19.047619047619001</v>
      </c>
      <c r="L2394" s="1">
        <v>3.8095238095239998</v>
      </c>
      <c r="M2394" s="8">
        <v>15.238095238094999</v>
      </c>
    </row>
    <row r="2395" spans="3:22" x14ac:dyDescent="0.2">
      <c r="C2395" s="70"/>
      <c r="D2395" s="67"/>
      <c r="E2395" s="4" t="s">
        <v>26</v>
      </c>
      <c r="F2395" s="52" t="str">
        <f t="shared" si="6"/>
        <v/>
      </c>
      <c r="G2395" s="7">
        <v>68</v>
      </c>
      <c r="H2395" s="9">
        <v>10.294117647059</v>
      </c>
      <c r="I2395" s="1">
        <v>42.647058823529001</v>
      </c>
      <c r="J2395" s="1">
        <v>1.4705882352940001</v>
      </c>
      <c r="K2395" s="1">
        <v>27.941176470588001</v>
      </c>
      <c r="L2395" s="1">
        <v>1.4705882352940001</v>
      </c>
      <c r="M2395" s="8">
        <v>16.176470588234999</v>
      </c>
    </row>
    <row r="2396" spans="3:22" x14ac:dyDescent="0.2">
      <c r="C2396" s="70"/>
      <c r="D2396" s="67"/>
      <c r="E2396" s="4" t="s">
        <v>27</v>
      </c>
      <c r="F2396" s="52" t="str">
        <f t="shared" si="6"/>
        <v>*</v>
      </c>
      <c r="G2396" s="7">
        <v>31</v>
      </c>
      <c r="H2396" s="9">
        <v>9.6774193548389995</v>
      </c>
      <c r="I2396" s="1">
        <v>38.709677419355003</v>
      </c>
      <c r="J2396" s="1">
        <v>3.2258064516129998</v>
      </c>
      <c r="K2396" s="1">
        <v>22.580645161290001</v>
      </c>
      <c r="L2396" s="1">
        <v>3.2258064516129998</v>
      </c>
      <c r="M2396" s="8">
        <v>22.580645161290001</v>
      </c>
    </row>
    <row r="2397" spans="3:22" x14ac:dyDescent="0.2">
      <c r="C2397" s="70"/>
      <c r="D2397" s="67"/>
      <c r="E2397" s="4" t="s">
        <v>28</v>
      </c>
      <c r="F2397" s="52" t="str">
        <f t="shared" si="6"/>
        <v>*</v>
      </c>
      <c r="G2397" s="7">
        <v>24</v>
      </c>
      <c r="H2397" s="9">
        <v>20.833333333333002</v>
      </c>
      <c r="I2397" s="1">
        <v>45.833333333333002</v>
      </c>
      <c r="J2397" s="3" t="s">
        <v>61</v>
      </c>
      <c r="K2397" s="1">
        <v>20.833333333333002</v>
      </c>
      <c r="L2397" s="1">
        <v>4.166666666667</v>
      </c>
      <c r="M2397" s="8">
        <v>8.333333333333</v>
      </c>
    </row>
    <row r="2398" spans="3:22" x14ac:dyDescent="0.2">
      <c r="C2398" s="70"/>
      <c r="D2398" s="67"/>
      <c r="E2398" s="4" t="s">
        <v>29</v>
      </c>
      <c r="F2398" s="52" t="str">
        <f t="shared" si="6"/>
        <v/>
      </c>
      <c r="G2398" s="7">
        <v>228</v>
      </c>
      <c r="H2398" s="9">
        <v>16.228070175439001</v>
      </c>
      <c r="I2398" s="1">
        <v>41.666666666666998</v>
      </c>
      <c r="J2398" s="1">
        <v>0.87719298245599997</v>
      </c>
      <c r="K2398" s="1">
        <v>22.368421052632002</v>
      </c>
      <c r="L2398" s="1">
        <v>3.0701754385959998</v>
      </c>
      <c r="M2398" s="8">
        <v>15.789473684211</v>
      </c>
    </row>
    <row r="2399" spans="3:22" x14ac:dyDescent="0.2">
      <c r="C2399" s="70"/>
      <c r="D2399" s="67"/>
      <c r="E2399" s="4" t="s">
        <v>30</v>
      </c>
      <c r="F2399" s="52" t="str">
        <f t="shared" si="6"/>
        <v/>
      </c>
      <c r="G2399" s="7">
        <v>55</v>
      </c>
      <c r="H2399" s="9">
        <v>14.545454545455</v>
      </c>
      <c r="I2399" s="1">
        <v>41.818181818181998</v>
      </c>
      <c r="J2399" s="1">
        <v>1.818181818182</v>
      </c>
      <c r="K2399" s="1">
        <v>21.818181818182001</v>
      </c>
      <c r="L2399" s="1">
        <v>3.636363636364</v>
      </c>
      <c r="M2399" s="8">
        <v>16.363636363636001</v>
      </c>
    </row>
    <row r="2400" spans="3:22" x14ac:dyDescent="0.2">
      <c r="C2400" s="70"/>
      <c r="D2400" s="66" t="s">
        <v>20</v>
      </c>
      <c r="E2400" s="5" t="s">
        <v>24</v>
      </c>
      <c r="F2400" s="51" t="str">
        <f t="shared" si="6"/>
        <v/>
      </c>
      <c r="G2400" s="6">
        <v>100</v>
      </c>
      <c r="H2400" s="13">
        <v>30</v>
      </c>
      <c r="I2400" s="2">
        <v>37</v>
      </c>
      <c r="J2400" s="2">
        <v>1</v>
      </c>
      <c r="K2400" s="2">
        <v>14</v>
      </c>
      <c r="L2400" s="2">
        <v>7</v>
      </c>
      <c r="M2400" s="11">
        <v>11</v>
      </c>
    </row>
    <row r="2401" spans="3:13" x14ac:dyDescent="0.2">
      <c r="C2401" s="70"/>
      <c r="D2401" s="67"/>
      <c r="E2401" s="4" t="s">
        <v>25</v>
      </c>
      <c r="F2401" s="52" t="str">
        <f t="shared" si="6"/>
        <v/>
      </c>
      <c r="G2401" s="7">
        <v>63</v>
      </c>
      <c r="H2401" s="9">
        <v>20.634920634920999</v>
      </c>
      <c r="I2401" s="1">
        <v>39.682539682540003</v>
      </c>
      <c r="J2401" s="3" t="s">
        <v>61</v>
      </c>
      <c r="K2401" s="1">
        <v>17.460317460317</v>
      </c>
      <c r="L2401" s="1">
        <v>4.7619047619049999</v>
      </c>
      <c r="M2401" s="8">
        <v>17.460317460317</v>
      </c>
    </row>
    <row r="2402" spans="3:13" x14ac:dyDescent="0.2">
      <c r="C2402" s="70"/>
      <c r="D2402" s="67"/>
      <c r="E2402" s="4" t="s">
        <v>26</v>
      </c>
      <c r="F2402" s="52" t="str">
        <f t="shared" si="6"/>
        <v>*</v>
      </c>
      <c r="G2402" s="7">
        <v>40</v>
      </c>
      <c r="H2402" s="9">
        <v>12.5</v>
      </c>
      <c r="I2402" s="1">
        <v>40</v>
      </c>
      <c r="J2402" s="3" t="s">
        <v>61</v>
      </c>
      <c r="K2402" s="1">
        <v>30</v>
      </c>
      <c r="L2402" s="1">
        <v>2.5</v>
      </c>
      <c r="M2402" s="8">
        <v>15</v>
      </c>
    </row>
    <row r="2403" spans="3:13" x14ac:dyDescent="0.2">
      <c r="C2403" s="70"/>
      <c r="D2403" s="67"/>
      <c r="E2403" s="4" t="s">
        <v>27</v>
      </c>
      <c r="F2403" s="52" t="str">
        <f t="shared" si="6"/>
        <v>*</v>
      </c>
      <c r="G2403" s="7">
        <v>19</v>
      </c>
      <c r="H2403" s="9">
        <v>10.526315789473999</v>
      </c>
      <c r="I2403" s="1">
        <v>42.105263157895003</v>
      </c>
      <c r="J2403" s="3" t="s">
        <v>61</v>
      </c>
      <c r="K2403" s="1">
        <v>21.052631578947</v>
      </c>
      <c r="L2403" s="1">
        <v>5.2631578947369997</v>
      </c>
      <c r="M2403" s="8">
        <v>21.052631578947</v>
      </c>
    </row>
    <row r="2404" spans="3:13" x14ac:dyDescent="0.2">
      <c r="C2404" s="70"/>
      <c r="D2404" s="67"/>
      <c r="E2404" s="4" t="s">
        <v>28</v>
      </c>
      <c r="F2404" s="52" t="str">
        <f t="shared" si="6"/>
        <v>*</v>
      </c>
      <c r="G2404" s="7">
        <v>20</v>
      </c>
      <c r="H2404" s="9">
        <v>25</v>
      </c>
      <c r="I2404" s="1">
        <v>45</v>
      </c>
      <c r="J2404" s="3" t="s">
        <v>61</v>
      </c>
      <c r="K2404" s="1">
        <v>20</v>
      </c>
      <c r="L2404" s="1">
        <v>5</v>
      </c>
      <c r="M2404" s="8">
        <v>5</v>
      </c>
    </row>
    <row r="2405" spans="3:13" x14ac:dyDescent="0.2">
      <c r="C2405" s="70"/>
      <c r="D2405" s="67"/>
      <c r="E2405" s="4" t="s">
        <v>29</v>
      </c>
      <c r="F2405" s="52" t="str">
        <f t="shared" si="6"/>
        <v/>
      </c>
      <c r="G2405" s="7">
        <v>142</v>
      </c>
      <c r="H2405" s="9">
        <v>17.605633802817</v>
      </c>
      <c r="I2405" s="1">
        <v>40.845070422535002</v>
      </c>
      <c r="J2405" s="3" t="s">
        <v>61</v>
      </c>
      <c r="K2405" s="1">
        <v>21.830985915492999</v>
      </c>
      <c r="L2405" s="1">
        <v>4.2253521126760001</v>
      </c>
      <c r="M2405" s="8">
        <v>15.492957746479</v>
      </c>
    </row>
    <row r="2406" spans="3:13" x14ac:dyDescent="0.2">
      <c r="C2406" s="70"/>
      <c r="D2406" s="67"/>
      <c r="E2406" s="4" t="s">
        <v>30</v>
      </c>
      <c r="F2406" s="52" t="str">
        <f t="shared" si="6"/>
        <v>*</v>
      </c>
      <c r="G2406" s="7">
        <v>39</v>
      </c>
      <c r="H2406" s="9">
        <v>17.948717948717999</v>
      </c>
      <c r="I2406" s="1">
        <v>43.589743589744003</v>
      </c>
      <c r="J2406" s="3" t="s">
        <v>61</v>
      </c>
      <c r="K2406" s="1">
        <v>20.512820512821001</v>
      </c>
      <c r="L2406" s="1">
        <v>5.1282051282049999</v>
      </c>
      <c r="M2406" s="8">
        <v>12.820512820513001</v>
      </c>
    </row>
    <row r="2407" spans="3:13" x14ac:dyDescent="0.2">
      <c r="C2407" s="70"/>
      <c r="D2407" s="66" t="s">
        <v>21</v>
      </c>
      <c r="E2407" s="5" t="s">
        <v>24</v>
      </c>
      <c r="F2407" s="51" t="str">
        <f t="shared" si="6"/>
        <v/>
      </c>
      <c r="G2407" s="6">
        <v>78</v>
      </c>
      <c r="H2407" s="13">
        <v>44.871794871794997</v>
      </c>
      <c r="I2407" s="2">
        <v>29.487179487178999</v>
      </c>
      <c r="J2407" s="14" t="s">
        <v>61</v>
      </c>
      <c r="K2407" s="2">
        <v>8.9743589743589993</v>
      </c>
      <c r="L2407" s="14" t="s">
        <v>61</v>
      </c>
      <c r="M2407" s="11">
        <v>16.666666666666998</v>
      </c>
    </row>
    <row r="2408" spans="3:13" x14ac:dyDescent="0.2">
      <c r="C2408" s="70"/>
      <c r="D2408" s="67"/>
      <c r="E2408" s="4" t="s">
        <v>25</v>
      </c>
      <c r="F2408" s="52" t="str">
        <f t="shared" si="6"/>
        <v>*</v>
      </c>
      <c r="G2408" s="7">
        <v>42</v>
      </c>
      <c r="H2408" s="9">
        <v>21.428571428571001</v>
      </c>
      <c r="I2408" s="1">
        <v>42.857142857143003</v>
      </c>
      <c r="J2408" s="3" t="s">
        <v>61</v>
      </c>
      <c r="K2408" s="1">
        <v>21.428571428571001</v>
      </c>
      <c r="L2408" s="1">
        <v>2.3809523809519999</v>
      </c>
      <c r="M2408" s="8">
        <v>11.904761904761999</v>
      </c>
    </row>
    <row r="2409" spans="3:13" x14ac:dyDescent="0.2">
      <c r="C2409" s="70"/>
      <c r="D2409" s="67"/>
      <c r="E2409" s="4" t="s">
        <v>26</v>
      </c>
      <c r="F2409" s="52" t="str">
        <f t="shared" si="6"/>
        <v>*</v>
      </c>
      <c r="G2409" s="7">
        <v>28</v>
      </c>
      <c r="H2409" s="9">
        <v>7.1428571428570002</v>
      </c>
      <c r="I2409" s="1">
        <v>46.428571428570997</v>
      </c>
      <c r="J2409" s="1">
        <v>3.5714285714290002</v>
      </c>
      <c r="K2409" s="1">
        <v>25</v>
      </c>
      <c r="L2409" s="3" t="s">
        <v>61</v>
      </c>
      <c r="M2409" s="8">
        <v>17.857142857143</v>
      </c>
    </row>
    <row r="2410" spans="3:13" x14ac:dyDescent="0.2">
      <c r="C2410" s="70"/>
      <c r="D2410" s="67"/>
      <c r="E2410" s="4" t="s">
        <v>27</v>
      </c>
      <c r="F2410" s="52" t="str">
        <f t="shared" si="6"/>
        <v>*</v>
      </c>
      <c r="G2410" s="7">
        <v>12</v>
      </c>
      <c r="H2410" s="9">
        <v>8.333333333333</v>
      </c>
      <c r="I2410" s="1">
        <v>33.333333333333002</v>
      </c>
      <c r="J2410" s="1">
        <v>8.333333333333</v>
      </c>
      <c r="K2410" s="1">
        <v>25</v>
      </c>
      <c r="L2410" s="3" t="s">
        <v>61</v>
      </c>
      <c r="M2410" s="8">
        <v>25</v>
      </c>
    </row>
    <row r="2411" spans="3:13" x14ac:dyDescent="0.2">
      <c r="C2411" s="70"/>
      <c r="D2411" s="67"/>
      <c r="E2411" s="4" t="s">
        <v>28</v>
      </c>
      <c r="F2411" s="52" t="str">
        <f t="shared" si="6"/>
        <v>*</v>
      </c>
      <c r="G2411" s="7">
        <v>4</v>
      </c>
      <c r="H2411" s="17" t="s">
        <v>61</v>
      </c>
      <c r="I2411" s="1">
        <v>50</v>
      </c>
      <c r="J2411" s="3" t="s">
        <v>61</v>
      </c>
      <c r="K2411" s="1">
        <v>25</v>
      </c>
      <c r="L2411" s="3" t="s">
        <v>61</v>
      </c>
      <c r="M2411" s="8">
        <v>25</v>
      </c>
    </row>
    <row r="2412" spans="3:13" x14ac:dyDescent="0.2">
      <c r="C2412" s="70"/>
      <c r="D2412" s="67"/>
      <c r="E2412" s="4" t="s">
        <v>29</v>
      </c>
      <c r="F2412" s="52" t="str">
        <f t="shared" si="6"/>
        <v/>
      </c>
      <c r="G2412" s="7">
        <v>86</v>
      </c>
      <c r="H2412" s="9">
        <v>13.953488372093</v>
      </c>
      <c r="I2412" s="1">
        <v>43.023255813953</v>
      </c>
      <c r="J2412" s="1">
        <v>2.3255813953489999</v>
      </c>
      <c r="K2412" s="1">
        <v>23.255813953488001</v>
      </c>
      <c r="L2412" s="1">
        <v>1.1627906976739999</v>
      </c>
      <c r="M2412" s="8">
        <v>16.279069767442</v>
      </c>
    </row>
    <row r="2413" spans="3:13" x14ac:dyDescent="0.2">
      <c r="C2413" s="70"/>
      <c r="D2413" s="67"/>
      <c r="E2413" s="4" t="s">
        <v>30</v>
      </c>
      <c r="F2413" s="52" t="str">
        <f t="shared" si="6"/>
        <v>*</v>
      </c>
      <c r="G2413" s="7">
        <v>16</v>
      </c>
      <c r="H2413" s="9">
        <v>6.25</v>
      </c>
      <c r="I2413" s="1">
        <v>37.5</v>
      </c>
      <c r="J2413" s="1">
        <v>6.25</v>
      </c>
      <c r="K2413" s="1">
        <v>25</v>
      </c>
      <c r="L2413" s="3" t="s">
        <v>61</v>
      </c>
      <c r="M2413" s="8">
        <v>25</v>
      </c>
    </row>
    <row r="2414" spans="3:13" x14ac:dyDescent="0.2">
      <c r="C2414" s="66" t="s">
        <v>31</v>
      </c>
      <c r="D2414" s="66" t="s">
        <v>23</v>
      </c>
      <c r="E2414" s="5" t="s">
        <v>32</v>
      </c>
      <c r="F2414" s="51" t="str">
        <f t="shared" si="6"/>
        <v>*</v>
      </c>
      <c r="G2414" s="6">
        <v>21</v>
      </c>
      <c r="H2414" s="13">
        <v>19.047619047619001</v>
      </c>
      <c r="I2414" s="2">
        <v>23.809523809523998</v>
      </c>
      <c r="J2414" s="14" t="s">
        <v>61</v>
      </c>
      <c r="K2414" s="2">
        <v>19.047619047619001</v>
      </c>
      <c r="L2414" s="2">
        <v>9.5238095238099998</v>
      </c>
      <c r="M2414" s="11">
        <v>28.571428571428999</v>
      </c>
    </row>
    <row r="2415" spans="3:13" ht="26" x14ac:dyDescent="0.2">
      <c r="C2415" s="70"/>
      <c r="D2415" s="67"/>
      <c r="E2415" s="4" t="s">
        <v>33</v>
      </c>
      <c r="F2415" s="52" t="str">
        <f t="shared" si="6"/>
        <v/>
      </c>
      <c r="G2415" s="7">
        <v>283</v>
      </c>
      <c r="H2415" s="9">
        <v>24.028268551237002</v>
      </c>
      <c r="I2415" s="1">
        <v>42.049469964663999</v>
      </c>
      <c r="J2415" s="1">
        <v>1.0600706713779999</v>
      </c>
      <c r="K2415" s="1">
        <v>17.314487632509</v>
      </c>
      <c r="L2415" s="1">
        <v>3.1802120141339998</v>
      </c>
      <c r="M2415" s="8">
        <v>12.367491166078</v>
      </c>
    </row>
    <row r="2416" spans="3:13" ht="39" x14ac:dyDescent="0.2">
      <c r="C2416" s="70"/>
      <c r="D2416" s="67"/>
      <c r="E2416" s="4" t="s">
        <v>34</v>
      </c>
      <c r="F2416" s="52" t="str">
        <f t="shared" si="6"/>
        <v/>
      </c>
      <c r="G2416" s="7">
        <v>0</v>
      </c>
      <c r="H2416" s="17" t="s">
        <v>61</v>
      </c>
      <c r="I2416" s="3" t="s">
        <v>61</v>
      </c>
      <c r="J2416" s="3" t="s">
        <v>61</v>
      </c>
      <c r="K2416" s="3" t="s">
        <v>61</v>
      </c>
      <c r="L2416" s="3" t="s">
        <v>61</v>
      </c>
      <c r="M2416" s="18" t="s">
        <v>61</v>
      </c>
    </row>
    <row r="2417" spans="3:13" ht="39" x14ac:dyDescent="0.2">
      <c r="C2417" s="70"/>
      <c r="D2417" s="67"/>
      <c r="E2417" s="4" t="s">
        <v>35</v>
      </c>
      <c r="F2417" s="52" t="str">
        <f t="shared" si="6"/>
        <v/>
      </c>
      <c r="G2417" s="7">
        <v>67</v>
      </c>
      <c r="H2417" s="9">
        <v>31.343283582089999</v>
      </c>
      <c r="I2417" s="1">
        <v>25.373134328357999</v>
      </c>
      <c r="J2417" s="3" t="s">
        <v>61</v>
      </c>
      <c r="K2417" s="1">
        <v>19.402985074627001</v>
      </c>
      <c r="L2417" s="3" t="s">
        <v>61</v>
      </c>
      <c r="M2417" s="8">
        <v>23.880597014925002</v>
      </c>
    </row>
    <row r="2418" spans="3:13" ht="26" x14ac:dyDescent="0.2">
      <c r="C2418" s="70"/>
      <c r="D2418" s="67"/>
      <c r="E2418" s="4" t="s">
        <v>36</v>
      </c>
      <c r="F2418" s="52" t="str">
        <f t="shared" si="6"/>
        <v>*</v>
      </c>
      <c r="G2418" s="7">
        <v>30</v>
      </c>
      <c r="H2418" s="9">
        <v>26.666666666666998</v>
      </c>
      <c r="I2418" s="1">
        <v>40</v>
      </c>
      <c r="J2418" s="3" t="s">
        <v>61</v>
      </c>
      <c r="K2418" s="1">
        <v>20</v>
      </c>
      <c r="L2418" s="1">
        <v>6.666666666667</v>
      </c>
      <c r="M2418" s="8">
        <v>6.666666666667</v>
      </c>
    </row>
    <row r="2419" spans="3:13" x14ac:dyDescent="0.2">
      <c r="C2419" s="70"/>
      <c r="D2419" s="67"/>
      <c r="E2419" s="4" t="s">
        <v>37</v>
      </c>
      <c r="F2419" s="52" t="str">
        <f t="shared" si="6"/>
        <v>*</v>
      </c>
      <c r="G2419" s="7">
        <v>5</v>
      </c>
      <c r="H2419" s="9">
        <v>20</v>
      </c>
      <c r="I2419" s="1">
        <v>40</v>
      </c>
      <c r="J2419" s="3" t="s">
        <v>61</v>
      </c>
      <c r="K2419" s="3" t="s">
        <v>61</v>
      </c>
      <c r="L2419" s="1">
        <v>20</v>
      </c>
      <c r="M2419" s="8">
        <v>20</v>
      </c>
    </row>
    <row r="2420" spans="3:13" x14ac:dyDescent="0.2">
      <c r="C2420" s="70"/>
      <c r="D2420" s="66" t="s">
        <v>20</v>
      </c>
      <c r="E2420" s="5" t="s">
        <v>32</v>
      </c>
      <c r="F2420" s="51" t="str">
        <f t="shared" si="6"/>
        <v>*</v>
      </c>
      <c r="G2420" s="6">
        <v>12</v>
      </c>
      <c r="H2420" s="13">
        <v>16.666666666666998</v>
      </c>
      <c r="I2420" s="2">
        <v>25</v>
      </c>
      <c r="J2420" s="14" t="s">
        <v>61</v>
      </c>
      <c r="K2420" s="2">
        <v>8.333333333333</v>
      </c>
      <c r="L2420" s="2">
        <v>16.666666666666998</v>
      </c>
      <c r="M2420" s="11">
        <v>33.333333333333002</v>
      </c>
    </row>
    <row r="2421" spans="3:13" ht="26" x14ac:dyDescent="0.2">
      <c r="C2421" s="70"/>
      <c r="D2421" s="67"/>
      <c r="E2421" s="4" t="s">
        <v>33</v>
      </c>
      <c r="F2421" s="52" t="str">
        <f t="shared" si="6"/>
        <v/>
      </c>
      <c r="G2421" s="7">
        <v>188</v>
      </c>
      <c r="H2421" s="9">
        <v>21.276595744681</v>
      </c>
      <c r="I2421" s="1">
        <v>43.085106382978999</v>
      </c>
      <c r="J2421" s="1">
        <v>0.53191489361699995</v>
      </c>
      <c r="K2421" s="1">
        <v>18.085106382978999</v>
      </c>
      <c r="L2421" s="1">
        <v>4.2553191489359996</v>
      </c>
      <c r="M2421" s="8">
        <v>12.765957446809001</v>
      </c>
    </row>
    <row r="2422" spans="3:13" ht="39" x14ac:dyDescent="0.2">
      <c r="C2422" s="70"/>
      <c r="D2422" s="67"/>
      <c r="E2422" s="4" t="s">
        <v>34</v>
      </c>
      <c r="F2422" s="52" t="str">
        <f t="shared" si="6"/>
        <v/>
      </c>
      <c r="G2422" s="7">
        <v>0</v>
      </c>
      <c r="H2422" s="17" t="s">
        <v>61</v>
      </c>
      <c r="I2422" s="3" t="s">
        <v>61</v>
      </c>
      <c r="J2422" s="3" t="s">
        <v>61</v>
      </c>
      <c r="K2422" s="3" t="s">
        <v>61</v>
      </c>
      <c r="L2422" s="3" t="s">
        <v>61</v>
      </c>
      <c r="M2422" s="18" t="s">
        <v>61</v>
      </c>
    </row>
    <row r="2423" spans="3:13" ht="39" x14ac:dyDescent="0.2">
      <c r="C2423" s="70"/>
      <c r="D2423" s="67"/>
      <c r="E2423" s="4" t="s">
        <v>35</v>
      </c>
      <c r="F2423" s="52" t="str">
        <f t="shared" si="6"/>
        <v>*</v>
      </c>
      <c r="G2423" s="7">
        <v>26</v>
      </c>
      <c r="H2423" s="9">
        <v>34.615384615384997</v>
      </c>
      <c r="I2423" s="1">
        <v>19.230769230768999</v>
      </c>
      <c r="J2423" s="3" t="s">
        <v>61</v>
      </c>
      <c r="K2423" s="1">
        <v>26.923076923077002</v>
      </c>
      <c r="L2423" s="3" t="s">
        <v>61</v>
      </c>
      <c r="M2423" s="8">
        <v>19.230769230768999</v>
      </c>
    </row>
    <row r="2424" spans="3:13" ht="26" x14ac:dyDescent="0.2">
      <c r="C2424" s="70"/>
      <c r="D2424" s="67"/>
      <c r="E2424" s="4" t="s">
        <v>36</v>
      </c>
      <c r="F2424" s="52" t="str">
        <f t="shared" si="6"/>
        <v>*</v>
      </c>
      <c r="G2424" s="7">
        <v>14</v>
      </c>
      <c r="H2424" s="9">
        <v>28.571428571428999</v>
      </c>
      <c r="I2424" s="1">
        <v>35.714285714286</v>
      </c>
      <c r="J2424" s="3" t="s">
        <v>61</v>
      </c>
      <c r="K2424" s="1">
        <v>21.428571428571001</v>
      </c>
      <c r="L2424" s="1">
        <v>14.285714285714</v>
      </c>
      <c r="M2424" s="18" t="s">
        <v>61</v>
      </c>
    </row>
    <row r="2425" spans="3:13" x14ac:dyDescent="0.2">
      <c r="C2425" s="70"/>
      <c r="D2425" s="67"/>
      <c r="E2425" s="4" t="s">
        <v>37</v>
      </c>
      <c r="F2425" s="52" t="str">
        <f t="shared" si="6"/>
        <v>*</v>
      </c>
      <c r="G2425" s="7">
        <v>2</v>
      </c>
      <c r="H2425" s="17" t="s">
        <v>61</v>
      </c>
      <c r="I2425" s="1">
        <v>50</v>
      </c>
      <c r="J2425" s="3" t="s">
        <v>61</v>
      </c>
      <c r="K2425" s="3" t="s">
        <v>61</v>
      </c>
      <c r="L2425" s="1">
        <v>50</v>
      </c>
      <c r="M2425" s="18" t="s">
        <v>61</v>
      </c>
    </row>
    <row r="2426" spans="3:13" x14ac:dyDescent="0.2">
      <c r="C2426" s="70"/>
      <c r="D2426" s="66" t="s">
        <v>21</v>
      </c>
      <c r="E2426" s="5" t="s">
        <v>32</v>
      </c>
      <c r="F2426" s="51" t="str">
        <f t="shared" si="6"/>
        <v>*</v>
      </c>
      <c r="G2426" s="6">
        <v>9</v>
      </c>
      <c r="H2426" s="13">
        <v>22.222222222222001</v>
      </c>
      <c r="I2426" s="2">
        <v>22.222222222222001</v>
      </c>
      <c r="J2426" s="14" t="s">
        <v>61</v>
      </c>
      <c r="K2426" s="2">
        <v>33.333333333333002</v>
      </c>
      <c r="L2426" s="14" t="s">
        <v>61</v>
      </c>
      <c r="M2426" s="11">
        <v>22.222222222222001</v>
      </c>
    </row>
    <row r="2427" spans="3:13" ht="26" x14ac:dyDescent="0.2">
      <c r="C2427" s="70"/>
      <c r="D2427" s="67"/>
      <c r="E2427" s="4" t="s">
        <v>33</v>
      </c>
      <c r="F2427" s="52" t="str">
        <f t="shared" si="6"/>
        <v/>
      </c>
      <c r="G2427" s="7">
        <v>95</v>
      </c>
      <c r="H2427" s="9">
        <v>29.473684210525999</v>
      </c>
      <c r="I2427" s="1">
        <v>40</v>
      </c>
      <c r="J2427" s="1">
        <v>2.1052631578950001</v>
      </c>
      <c r="K2427" s="1">
        <v>15.789473684211</v>
      </c>
      <c r="L2427" s="1">
        <v>1.052631578947</v>
      </c>
      <c r="M2427" s="8">
        <v>11.578947368421</v>
      </c>
    </row>
    <row r="2428" spans="3:13" ht="39" x14ac:dyDescent="0.2">
      <c r="C2428" s="70"/>
      <c r="D2428" s="67"/>
      <c r="E2428" s="4" t="s">
        <v>34</v>
      </c>
      <c r="F2428" s="52" t="str">
        <f t="shared" si="6"/>
        <v/>
      </c>
      <c r="G2428" s="7">
        <v>0</v>
      </c>
      <c r="H2428" s="17" t="s">
        <v>61</v>
      </c>
      <c r="I2428" s="3" t="s">
        <v>61</v>
      </c>
      <c r="J2428" s="3" t="s">
        <v>61</v>
      </c>
      <c r="K2428" s="3" t="s">
        <v>61</v>
      </c>
      <c r="L2428" s="3" t="s">
        <v>61</v>
      </c>
      <c r="M2428" s="18" t="s">
        <v>61</v>
      </c>
    </row>
    <row r="2429" spans="3:13" ht="39" x14ac:dyDescent="0.2">
      <c r="C2429" s="70"/>
      <c r="D2429" s="67"/>
      <c r="E2429" s="4" t="s">
        <v>35</v>
      </c>
      <c r="F2429" s="52" t="str">
        <f t="shared" si="6"/>
        <v>*</v>
      </c>
      <c r="G2429" s="7">
        <v>41</v>
      </c>
      <c r="H2429" s="9">
        <v>29.268292682927001</v>
      </c>
      <c r="I2429" s="1">
        <v>29.268292682927001</v>
      </c>
      <c r="J2429" s="3" t="s">
        <v>61</v>
      </c>
      <c r="K2429" s="1">
        <v>14.634146341463</v>
      </c>
      <c r="L2429" s="3" t="s">
        <v>61</v>
      </c>
      <c r="M2429" s="8">
        <v>26.829268292683</v>
      </c>
    </row>
    <row r="2430" spans="3:13" ht="26" x14ac:dyDescent="0.2">
      <c r="C2430" s="70"/>
      <c r="D2430" s="67"/>
      <c r="E2430" s="4" t="s">
        <v>36</v>
      </c>
      <c r="F2430" s="52" t="str">
        <f t="shared" si="6"/>
        <v>*</v>
      </c>
      <c r="G2430" s="7">
        <v>16</v>
      </c>
      <c r="H2430" s="9">
        <v>25</v>
      </c>
      <c r="I2430" s="1">
        <v>43.75</v>
      </c>
      <c r="J2430" s="3" t="s">
        <v>61</v>
      </c>
      <c r="K2430" s="1">
        <v>18.75</v>
      </c>
      <c r="L2430" s="3" t="s">
        <v>61</v>
      </c>
      <c r="M2430" s="8">
        <v>12.5</v>
      </c>
    </row>
    <row r="2431" spans="3:13" x14ac:dyDescent="0.2">
      <c r="C2431" s="70"/>
      <c r="D2431" s="67"/>
      <c r="E2431" s="4" t="s">
        <v>37</v>
      </c>
      <c r="F2431" s="52" t="str">
        <f t="shared" si="6"/>
        <v>*</v>
      </c>
      <c r="G2431" s="7">
        <v>3</v>
      </c>
      <c r="H2431" s="9">
        <v>33.333333333333002</v>
      </c>
      <c r="I2431" s="1">
        <v>33.333333333333002</v>
      </c>
      <c r="J2431" s="3" t="s">
        <v>61</v>
      </c>
      <c r="K2431" s="3" t="s">
        <v>61</v>
      </c>
      <c r="L2431" s="3" t="s">
        <v>61</v>
      </c>
      <c r="M2431" s="8">
        <v>33.333333333333002</v>
      </c>
    </row>
    <row r="2432" spans="3:13" x14ac:dyDescent="0.2">
      <c r="C2432" s="66" t="s">
        <v>38</v>
      </c>
      <c r="D2432" s="66" t="s">
        <v>23</v>
      </c>
      <c r="E2432" s="5" t="s">
        <v>39</v>
      </c>
      <c r="F2432" s="51" t="str">
        <f t="shared" si="6"/>
        <v/>
      </c>
      <c r="G2432" s="6">
        <v>105</v>
      </c>
      <c r="H2432" s="13">
        <v>29.523809523810002</v>
      </c>
      <c r="I2432" s="2">
        <v>30.476190476189998</v>
      </c>
      <c r="J2432" s="14" t="s">
        <v>61</v>
      </c>
      <c r="K2432" s="2">
        <v>18.095238095237999</v>
      </c>
      <c r="L2432" s="2">
        <v>4.7619047619049999</v>
      </c>
      <c r="M2432" s="11">
        <v>17.142857142857</v>
      </c>
    </row>
    <row r="2433" spans="3:13" x14ac:dyDescent="0.2">
      <c r="C2433" s="70"/>
      <c r="D2433" s="67"/>
      <c r="E2433" s="4" t="s">
        <v>40</v>
      </c>
      <c r="F2433" s="52" t="str">
        <f t="shared" si="6"/>
        <v/>
      </c>
      <c r="G2433" s="7">
        <v>263</v>
      </c>
      <c r="H2433" s="9">
        <v>23.574144486691999</v>
      </c>
      <c r="I2433" s="1">
        <v>41.825095057033998</v>
      </c>
      <c r="J2433" s="1">
        <v>1.1406844106459999</v>
      </c>
      <c r="K2433" s="1">
        <v>17.870722433459999</v>
      </c>
      <c r="L2433" s="1">
        <v>3.0418250950569998</v>
      </c>
      <c r="M2433" s="8">
        <v>12.547528517110001</v>
      </c>
    </row>
    <row r="2434" spans="3:13" x14ac:dyDescent="0.2">
      <c r="C2434" s="70"/>
      <c r="D2434" s="67"/>
      <c r="E2434" s="4" t="s">
        <v>41</v>
      </c>
      <c r="F2434" s="52" t="str">
        <f t="shared" si="6"/>
        <v/>
      </c>
      <c r="G2434" s="7">
        <v>0</v>
      </c>
      <c r="H2434" s="17" t="s">
        <v>61</v>
      </c>
      <c r="I2434" s="3" t="s">
        <v>61</v>
      </c>
      <c r="J2434" s="3" t="s">
        <v>61</v>
      </c>
      <c r="K2434" s="3" t="s">
        <v>61</v>
      </c>
      <c r="L2434" s="3" t="s">
        <v>61</v>
      </c>
      <c r="M2434" s="18" t="s">
        <v>61</v>
      </c>
    </row>
    <row r="2435" spans="3:13" x14ac:dyDescent="0.2">
      <c r="C2435" s="70"/>
      <c r="D2435" s="67"/>
      <c r="E2435" s="4" t="s">
        <v>42</v>
      </c>
      <c r="F2435" s="52" t="str">
        <f t="shared" si="6"/>
        <v>*</v>
      </c>
      <c r="G2435" s="7">
        <v>18</v>
      </c>
      <c r="H2435" s="9">
        <v>27.777777777777999</v>
      </c>
      <c r="I2435" s="1">
        <v>27.777777777777999</v>
      </c>
      <c r="J2435" s="3" t="s">
        <v>61</v>
      </c>
      <c r="K2435" s="1">
        <v>16.666666666666998</v>
      </c>
      <c r="L2435" s="1">
        <v>5.5555555555560003</v>
      </c>
      <c r="M2435" s="8">
        <v>22.222222222222001</v>
      </c>
    </row>
    <row r="2436" spans="3:13" x14ac:dyDescent="0.2">
      <c r="C2436" s="70"/>
      <c r="D2436" s="67"/>
      <c r="E2436" s="4" t="s">
        <v>43</v>
      </c>
      <c r="F2436" s="52" t="str">
        <f t="shared" si="6"/>
        <v>*</v>
      </c>
      <c r="G2436" s="7">
        <v>4</v>
      </c>
      <c r="H2436" s="17" t="s">
        <v>61</v>
      </c>
      <c r="I2436" s="1">
        <v>50</v>
      </c>
      <c r="J2436" s="3" t="s">
        <v>61</v>
      </c>
      <c r="K2436" s="1">
        <v>25</v>
      </c>
      <c r="L2436" s="3" t="s">
        <v>61</v>
      </c>
      <c r="M2436" s="8">
        <v>25</v>
      </c>
    </row>
    <row r="2437" spans="3:13" x14ac:dyDescent="0.2">
      <c r="C2437" s="70"/>
      <c r="D2437" s="67"/>
      <c r="E2437" s="4" t="s">
        <v>44</v>
      </c>
      <c r="F2437" s="52" t="str">
        <f t="shared" si="6"/>
        <v>*</v>
      </c>
      <c r="G2437" s="7">
        <v>11</v>
      </c>
      <c r="H2437" s="9">
        <v>27.272727272727</v>
      </c>
      <c r="I2437" s="1">
        <v>27.272727272727</v>
      </c>
      <c r="J2437" s="3" t="s">
        <v>61</v>
      </c>
      <c r="K2437" s="1">
        <v>18.181818181817999</v>
      </c>
      <c r="L2437" s="3" t="s">
        <v>61</v>
      </c>
      <c r="M2437" s="8">
        <v>27.272727272727</v>
      </c>
    </row>
    <row r="2438" spans="3:13" x14ac:dyDescent="0.2">
      <c r="C2438" s="70"/>
      <c r="D2438" s="67"/>
      <c r="E2438" s="4" t="s">
        <v>37</v>
      </c>
      <c r="F2438" s="52" t="str">
        <f t="shared" si="6"/>
        <v>*</v>
      </c>
      <c r="G2438" s="7">
        <v>5</v>
      </c>
      <c r="H2438" s="9">
        <v>20</v>
      </c>
      <c r="I2438" s="1">
        <v>60</v>
      </c>
      <c r="J2438" s="3" t="s">
        <v>61</v>
      </c>
      <c r="K2438" s="3" t="s">
        <v>61</v>
      </c>
      <c r="L2438" s="3" t="s">
        <v>61</v>
      </c>
      <c r="M2438" s="8">
        <v>20</v>
      </c>
    </row>
    <row r="2439" spans="3:13" x14ac:dyDescent="0.2">
      <c r="C2439" s="70"/>
      <c r="D2439" s="66" t="s">
        <v>20</v>
      </c>
      <c r="E2439" s="5" t="s">
        <v>39</v>
      </c>
      <c r="F2439" s="51" t="str">
        <f t="shared" si="6"/>
        <v/>
      </c>
      <c r="G2439" s="6">
        <v>53</v>
      </c>
      <c r="H2439" s="13">
        <v>30.188679245283002</v>
      </c>
      <c r="I2439" s="2">
        <v>26.415094339623</v>
      </c>
      <c r="J2439" s="14" t="s">
        <v>61</v>
      </c>
      <c r="K2439" s="2">
        <v>18.867924528302002</v>
      </c>
      <c r="L2439" s="2">
        <v>9.4339622641510008</v>
      </c>
      <c r="M2439" s="11">
        <v>15.094339622642</v>
      </c>
    </row>
    <row r="2440" spans="3:13" x14ac:dyDescent="0.2">
      <c r="C2440" s="70"/>
      <c r="D2440" s="67"/>
      <c r="E2440" s="4" t="s">
        <v>40</v>
      </c>
      <c r="F2440" s="52" t="str">
        <f t="shared" si="6"/>
        <v/>
      </c>
      <c r="G2440" s="7">
        <v>170</v>
      </c>
      <c r="H2440" s="9">
        <v>20</v>
      </c>
      <c r="I2440" s="1">
        <v>42.352941176470999</v>
      </c>
      <c r="J2440" s="1">
        <v>0.58823529411800002</v>
      </c>
      <c r="K2440" s="1">
        <v>19.411764705882</v>
      </c>
      <c r="L2440" s="1">
        <v>4.1176470588239997</v>
      </c>
      <c r="M2440" s="8">
        <v>13.529411764705999</v>
      </c>
    </row>
    <row r="2441" spans="3:13" x14ac:dyDescent="0.2">
      <c r="C2441" s="70"/>
      <c r="D2441" s="67"/>
      <c r="E2441" s="4" t="s">
        <v>41</v>
      </c>
      <c r="F2441" s="52" t="str">
        <f t="shared" si="6"/>
        <v/>
      </c>
      <c r="G2441" s="7">
        <v>0</v>
      </c>
      <c r="H2441" s="17" t="s">
        <v>61</v>
      </c>
      <c r="I2441" s="3" t="s">
        <v>61</v>
      </c>
      <c r="J2441" s="3" t="s">
        <v>61</v>
      </c>
      <c r="K2441" s="3" t="s">
        <v>61</v>
      </c>
      <c r="L2441" s="3" t="s">
        <v>61</v>
      </c>
      <c r="M2441" s="18" t="s">
        <v>61</v>
      </c>
    </row>
    <row r="2442" spans="3:13" x14ac:dyDescent="0.2">
      <c r="C2442" s="70"/>
      <c r="D2442" s="67"/>
      <c r="E2442" s="4" t="s">
        <v>42</v>
      </c>
      <c r="F2442" s="52" t="str">
        <f t="shared" si="6"/>
        <v>*</v>
      </c>
      <c r="G2442" s="7">
        <v>11</v>
      </c>
      <c r="H2442" s="9">
        <v>27.272727272727</v>
      </c>
      <c r="I2442" s="1">
        <v>45.454545454544999</v>
      </c>
      <c r="J2442" s="3" t="s">
        <v>61</v>
      </c>
      <c r="K2442" s="1">
        <v>18.181818181817999</v>
      </c>
      <c r="L2442" s="1">
        <v>9.0909090909089993</v>
      </c>
      <c r="M2442" s="18" t="s">
        <v>61</v>
      </c>
    </row>
    <row r="2443" spans="3:13" x14ac:dyDescent="0.2">
      <c r="C2443" s="70"/>
      <c r="D2443" s="67"/>
      <c r="E2443" s="4" t="s">
        <v>43</v>
      </c>
      <c r="F2443" s="52" t="str">
        <f t="shared" si="6"/>
        <v>*</v>
      </c>
      <c r="G2443" s="7">
        <v>2</v>
      </c>
      <c r="H2443" s="17" t="s">
        <v>61</v>
      </c>
      <c r="I2443" s="1">
        <v>100</v>
      </c>
      <c r="J2443" s="3" t="s">
        <v>61</v>
      </c>
      <c r="K2443" s="3" t="s">
        <v>61</v>
      </c>
      <c r="L2443" s="3" t="s">
        <v>61</v>
      </c>
      <c r="M2443" s="18" t="s">
        <v>61</v>
      </c>
    </row>
    <row r="2444" spans="3:13" x14ac:dyDescent="0.2">
      <c r="C2444" s="70"/>
      <c r="D2444" s="67"/>
      <c r="E2444" s="4" t="s">
        <v>44</v>
      </c>
      <c r="F2444" s="52" t="str">
        <f t="shared" si="6"/>
        <v>*</v>
      </c>
      <c r="G2444" s="7">
        <v>4</v>
      </c>
      <c r="H2444" s="9">
        <v>25</v>
      </c>
      <c r="I2444" s="1">
        <v>25</v>
      </c>
      <c r="J2444" s="3" t="s">
        <v>61</v>
      </c>
      <c r="K2444" s="3" t="s">
        <v>61</v>
      </c>
      <c r="L2444" s="3" t="s">
        <v>61</v>
      </c>
      <c r="M2444" s="8">
        <v>50</v>
      </c>
    </row>
    <row r="2445" spans="3:13" x14ac:dyDescent="0.2">
      <c r="C2445" s="70"/>
      <c r="D2445" s="67"/>
      <c r="E2445" s="4" t="s">
        <v>37</v>
      </c>
      <c r="F2445" s="52" t="str">
        <f t="shared" si="6"/>
        <v>*</v>
      </c>
      <c r="G2445" s="7">
        <v>2</v>
      </c>
      <c r="H2445" s="9">
        <v>50</v>
      </c>
      <c r="I2445" s="1">
        <v>50</v>
      </c>
      <c r="J2445" s="3" t="s">
        <v>61</v>
      </c>
      <c r="K2445" s="3" t="s">
        <v>61</v>
      </c>
      <c r="L2445" s="3" t="s">
        <v>61</v>
      </c>
      <c r="M2445" s="18" t="s">
        <v>61</v>
      </c>
    </row>
    <row r="2446" spans="3:13" x14ac:dyDescent="0.2">
      <c r="C2446" s="70"/>
      <c r="D2446" s="66" t="s">
        <v>21</v>
      </c>
      <c r="E2446" s="5" t="s">
        <v>39</v>
      </c>
      <c r="F2446" s="51" t="str">
        <f t="shared" si="6"/>
        <v/>
      </c>
      <c r="G2446" s="6">
        <v>52</v>
      </c>
      <c r="H2446" s="13">
        <v>28.846153846153999</v>
      </c>
      <c r="I2446" s="2">
        <v>34.615384615384997</v>
      </c>
      <c r="J2446" s="14" t="s">
        <v>61</v>
      </c>
      <c r="K2446" s="2">
        <v>17.307692307692001</v>
      </c>
      <c r="L2446" s="14" t="s">
        <v>61</v>
      </c>
      <c r="M2446" s="11">
        <v>19.230769230768999</v>
      </c>
    </row>
    <row r="2447" spans="3:13" x14ac:dyDescent="0.2">
      <c r="C2447" s="70"/>
      <c r="D2447" s="67"/>
      <c r="E2447" s="4" t="s">
        <v>40</v>
      </c>
      <c r="F2447" s="52" t="str">
        <f t="shared" si="6"/>
        <v/>
      </c>
      <c r="G2447" s="7">
        <v>93</v>
      </c>
      <c r="H2447" s="9">
        <v>30.107526881719998</v>
      </c>
      <c r="I2447" s="1">
        <v>40.860215053763</v>
      </c>
      <c r="J2447" s="1">
        <v>2.1505376344089999</v>
      </c>
      <c r="K2447" s="1">
        <v>15.053763440859999</v>
      </c>
      <c r="L2447" s="1">
        <v>1.0752688172039999</v>
      </c>
      <c r="M2447" s="8">
        <v>10.752688172042999</v>
      </c>
    </row>
    <row r="2448" spans="3:13" x14ac:dyDescent="0.2">
      <c r="C2448" s="70"/>
      <c r="D2448" s="67"/>
      <c r="E2448" s="4" t="s">
        <v>41</v>
      </c>
      <c r="F2448" s="52" t="str">
        <f t="shared" si="6"/>
        <v/>
      </c>
      <c r="G2448" s="7">
        <v>0</v>
      </c>
      <c r="H2448" s="17" t="s">
        <v>61</v>
      </c>
      <c r="I2448" s="3" t="s">
        <v>61</v>
      </c>
      <c r="J2448" s="3" t="s">
        <v>61</v>
      </c>
      <c r="K2448" s="3" t="s">
        <v>61</v>
      </c>
      <c r="L2448" s="3" t="s">
        <v>61</v>
      </c>
      <c r="M2448" s="18" t="s">
        <v>61</v>
      </c>
    </row>
    <row r="2449" spans="3:13" x14ac:dyDescent="0.2">
      <c r="C2449" s="70"/>
      <c r="D2449" s="67"/>
      <c r="E2449" s="4" t="s">
        <v>42</v>
      </c>
      <c r="F2449" s="52" t="str">
        <f t="shared" si="6"/>
        <v>*</v>
      </c>
      <c r="G2449" s="7">
        <v>7</v>
      </c>
      <c r="H2449" s="9">
        <v>28.571428571428999</v>
      </c>
      <c r="I2449" s="3" t="s">
        <v>61</v>
      </c>
      <c r="J2449" s="3" t="s">
        <v>61</v>
      </c>
      <c r="K2449" s="1">
        <v>14.285714285714</v>
      </c>
      <c r="L2449" s="3" t="s">
        <v>61</v>
      </c>
      <c r="M2449" s="8">
        <v>57.142857142856997</v>
      </c>
    </row>
    <row r="2450" spans="3:13" x14ac:dyDescent="0.2">
      <c r="C2450" s="70"/>
      <c r="D2450" s="67"/>
      <c r="E2450" s="4" t="s">
        <v>43</v>
      </c>
      <c r="F2450" s="52" t="str">
        <f t="shared" si="6"/>
        <v>*</v>
      </c>
      <c r="G2450" s="7">
        <v>2</v>
      </c>
      <c r="H2450" s="17" t="s">
        <v>61</v>
      </c>
      <c r="I2450" s="3" t="s">
        <v>61</v>
      </c>
      <c r="J2450" s="3" t="s">
        <v>61</v>
      </c>
      <c r="K2450" s="1">
        <v>50</v>
      </c>
      <c r="L2450" s="3" t="s">
        <v>61</v>
      </c>
      <c r="M2450" s="8">
        <v>50</v>
      </c>
    </row>
    <row r="2451" spans="3:13" x14ac:dyDescent="0.2">
      <c r="C2451" s="70"/>
      <c r="D2451" s="67"/>
      <c r="E2451" s="4" t="s">
        <v>44</v>
      </c>
      <c r="F2451" s="52" t="str">
        <f t="shared" si="6"/>
        <v>*</v>
      </c>
      <c r="G2451" s="7">
        <v>7</v>
      </c>
      <c r="H2451" s="9">
        <v>28.571428571428999</v>
      </c>
      <c r="I2451" s="1">
        <v>28.571428571428999</v>
      </c>
      <c r="J2451" s="3" t="s">
        <v>61</v>
      </c>
      <c r="K2451" s="1">
        <v>28.571428571428999</v>
      </c>
      <c r="L2451" s="3" t="s">
        <v>61</v>
      </c>
      <c r="M2451" s="8">
        <v>14.285714285714</v>
      </c>
    </row>
    <row r="2452" spans="3:13" x14ac:dyDescent="0.2">
      <c r="C2452" s="70"/>
      <c r="D2452" s="67"/>
      <c r="E2452" s="4" t="s">
        <v>37</v>
      </c>
      <c r="F2452" s="52" t="str">
        <f t="shared" si="6"/>
        <v>*</v>
      </c>
      <c r="G2452" s="7">
        <v>3</v>
      </c>
      <c r="H2452" s="17" t="s">
        <v>61</v>
      </c>
      <c r="I2452" s="1">
        <v>66.666666666666998</v>
      </c>
      <c r="J2452" s="3" t="s">
        <v>61</v>
      </c>
      <c r="K2452" s="3" t="s">
        <v>61</v>
      </c>
      <c r="L2452" s="3" t="s">
        <v>61</v>
      </c>
      <c r="M2452" s="8">
        <v>33.333333333333002</v>
      </c>
    </row>
    <row r="2453" spans="3:13" x14ac:dyDescent="0.2">
      <c r="C2453" s="66" t="s">
        <v>45</v>
      </c>
      <c r="D2453" s="64" t="s">
        <v>19</v>
      </c>
      <c r="E2453" s="5" t="s">
        <v>46</v>
      </c>
      <c r="F2453" s="51" t="str">
        <f t="shared" si="6"/>
        <v/>
      </c>
      <c r="G2453" s="6">
        <v>210</v>
      </c>
      <c r="H2453" s="13">
        <v>22.857142857143</v>
      </c>
      <c r="I2453" s="2">
        <v>41.904761904761997</v>
      </c>
      <c r="J2453" s="2">
        <v>0.95238095238099996</v>
      </c>
      <c r="K2453" s="2">
        <v>20.476190476189998</v>
      </c>
      <c r="L2453" s="2">
        <v>2.8571428571430002</v>
      </c>
      <c r="M2453" s="11">
        <v>10.952380952381001</v>
      </c>
    </row>
    <row r="2454" spans="3:13" ht="26" x14ac:dyDescent="0.2">
      <c r="C2454" s="70"/>
      <c r="D2454" s="65"/>
      <c r="E2454" s="4" t="s">
        <v>47</v>
      </c>
      <c r="F2454" s="52" t="str">
        <f t="shared" si="6"/>
        <v/>
      </c>
      <c r="G2454" s="7">
        <v>84</v>
      </c>
      <c r="H2454" s="9">
        <v>23.809523809523998</v>
      </c>
      <c r="I2454" s="1">
        <v>40.476190476189998</v>
      </c>
      <c r="J2454" s="3" t="s">
        <v>61</v>
      </c>
      <c r="K2454" s="1">
        <v>17.857142857143</v>
      </c>
      <c r="L2454" s="1">
        <v>3.5714285714290002</v>
      </c>
      <c r="M2454" s="8">
        <v>14.285714285714</v>
      </c>
    </row>
    <row r="2455" spans="3:13" x14ac:dyDescent="0.2">
      <c r="C2455" s="70"/>
      <c r="D2455" s="65"/>
      <c r="E2455" s="4" t="s">
        <v>48</v>
      </c>
      <c r="F2455" s="52" t="str">
        <f t="shared" ref="F2455:F2467" si="7">IF(G2455=0,"",IF(G2455&lt;=49,"*",""))</f>
        <v>*</v>
      </c>
      <c r="G2455" s="7">
        <v>8</v>
      </c>
      <c r="H2455" s="9">
        <v>50</v>
      </c>
      <c r="I2455" s="1">
        <v>25</v>
      </c>
      <c r="J2455" s="3" t="s">
        <v>61</v>
      </c>
      <c r="K2455" s="3" t="s">
        <v>61</v>
      </c>
      <c r="L2455" s="1">
        <v>12.5</v>
      </c>
      <c r="M2455" s="8">
        <v>12.5</v>
      </c>
    </row>
    <row r="2456" spans="3:13" ht="39" x14ac:dyDescent="0.2">
      <c r="C2456" s="70"/>
      <c r="D2456" s="65"/>
      <c r="E2456" s="4" t="s">
        <v>49</v>
      </c>
      <c r="F2456" s="52" t="str">
        <f t="shared" si="7"/>
        <v/>
      </c>
      <c r="G2456" s="7">
        <v>85</v>
      </c>
      <c r="H2456" s="9">
        <v>34.117647058823998</v>
      </c>
      <c r="I2456" s="1">
        <v>25.882352941175998</v>
      </c>
      <c r="J2456" s="1">
        <v>1.1764705882349999</v>
      </c>
      <c r="K2456" s="1">
        <v>11.764705882353001</v>
      </c>
      <c r="L2456" s="1">
        <v>4.7058823529409999</v>
      </c>
      <c r="M2456" s="8">
        <v>22.352941176470999</v>
      </c>
    </row>
    <row r="2457" spans="3:13" x14ac:dyDescent="0.2">
      <c r="C2457" s="70"/>
      <c r="D2457" s="65"/>
      <c r="E2457" s="4" t="s">
        <v>50</v>
      </c>
      <c r="F2457" s="52" t="str">
        <f t="shared" si="7"/>
        <v>*</v>
      </c>
      <c r="G2457" s="7">
        <v>1</v>
      </c>
      <c r="H2457" s="17" t="s">
        <v>61</v>
      </c>
      <c r="I2457" s="1">
        <v>100</v>
      </c>
      <c r="J2457" s="3" t="s">
        <v>61</v>
      </c>
      <c r="K2457" s="3" t="s">
        <v>61</v>
      </c>
      <c r="L2457" s="3" t="s">
        <v>61</v>
      </c>
      <c r="M2457" s="18" t="s">
        <v>61</v>
      </c>
    </row>
    <row r="2458" spans="3:13" x14ac:dyDescent="0.2">
      <c r="C2458" s="70"/>
      <c r="D2458" s="65"/>
      <c r="E2458" s="4" t="s">
        <v>44</v>
      </c>
      <c r="F2458" s="52" t="str">
        <f t="shared" si="7"/>
        <v>*</v>
      </c>
      <c r="G2458" s="7">
        <v>8</v>
      </c>
      <c r="H2458" s="9">
        <v>12.5</v>
      </c>
      <c r="I2458" s="1">
        <v>50</v>
      </c>
      <c r="J2458" s="3" t="s">
        <v>61</v>
      </c>
      <c r="K2458" s="1">
        <v>12.5</v>
      </c>
      <c r="L2458" s="3" t="s">
        <v>61</v>
      </c>
      <c r="M2458" s="8">
        <v>25</v>
      </c>
    </row>
    <row r="2459" spans="3:13" x14ac:dyDescent="0.2">
      <c r="C2459" s="70"/>
      <c r="D2459" s="65"/>
      <c r="E2459" s="4" t="s">
        <v>37</v>
      </c>
      <c r="F2459" s="52" t="str">
        <f t="shared" si="7"/>
        <v>*</v>
      </c>
      <c r="G2459" s="7">
        <v>10</v>
      </c>
      <c r="H2459" s="17" t="s">
        <v>61</v>
      </c>
      <c r="I2459" s="1">
        <v>40</v>
      </c>
      <c r="J2459" s="3" t="s">
        <v>61</v>
      </c>
      <c r="K2459" s="1">
        <v>30</v>
      </c>
      <c r="L2459" s="3" t="s">
        <v>61</v>
      </c>
      <c r="M2459" s="8">
        <v>30</v>
      </c>
    </row>
    <row r="2460" spans="3:13" x14ac:dyDescent="0.2">
      <c r="C2460" s="70"/>
      <c r="D2460" s="65"/>
      <c r="E2460" s="4" t="s">
        <v>51</v>
      </c>
      <c r="F2460" s="52" t="str">
        <f t="shared" si="7"/>
        <v/>
      </c>
      <c r="G2460" s="7">
        <v>294</v>
      </c>
      <c r="H2460" s="9">
        <v>23.129251700680001</v>
      </c>
      <c r="I2460" s="1">
        <v>41.496598639456003</v>
      </c>
      <c r="J2460" s="1">
        <v>0.68027210884400002</v>
      </c>
      <c r="K2460" s="1">
        <v>19.727891156462999</v>
      </c>
      <c r="L2460" s="1">
        <v>3.0612244897959999</v>
      </c>
      <c r="M2460" s="8">
        <v>11.904761904761999</v>
      </c>
    </row>
    <row r="2461" spans="3:13" x14ac:dyDescent="0.2">
      <c r="C2461" s="70"/>
      <c r="D2461" s="65"/>
      <c r="E2461" s="4" t="s">
        <v>52</v>
      </c>
      <c r="F2461" s="52" t="str">
        <f t="shared" si="7"/>
        <v/>
      </c>
      <c r="G2461" s="7">
        <v>93</v>
      </c>
      <c r="H2461" s="9">
        <v>35.483870967742</v>
      </c>
      <c r="I2461" s="1">
        <v>25.806451612903</v>
      </c>
      <c r="J2461" s="1">
        <v>1.0752688172039999</v>
      </c>
      <c r="K2461" s="1">
        <v>10.752688172042999</v>
      </c>
      <c r="L2461" s="1">
        <v>5.3763440860219998</v>
      </c>
      <c r="M2461" s="8">
        <v>21.505376344085999</v>
      </c>
    </row>
    <row r="2462" spans="3:13" x14ac:dyDescent="0.2">
      <c r="C2462" s="66" t="s">
        <v>53</v>
      </c>
      <c r="D2462" s="64" t="s">
        <v>19</v>
      </c>
      <c r="E2462" s="5" t="s">
        <v>54</v>
      </c>
      <c r="F2462" s="51" t="str">
        <f t="shared" si="7"/>
        <v/>
      </c>
      <c r="G2462" s="6">
        <v>155</v>
      </c>
      <c r="H2462" s="13">
        <v>29.677419354839</v>
      </c>
      <c r="I2462" s="2">
        <v>32.903225806451999</v>
      </c>
      <c r="J2462" s="14" t="s">
        <v>61</v>
      </c>
      <c r="K2462" s="2">
        <v>14.838709677419001</v>
      </c>
      <c r="L2462" s="2">
        <v>4.5161290322580001</v>
      </c>
      <c r="M2462" s="11">
        <v>18.064516129032</v>
      </c>
    </row>
    <row r="2463" spans="3:13" x14ac:dyDescent="0.2">
      <c r="C2463" s="70"/>
      <c r="D2463" s="65"/>
      <c r="E2463" s="4" t="s">
        <v>55</v>
      </c>
      <c r="F2463" s="52" t="str">
        <f t="shared" si="7"/>
        <v/>
      </c>
      <c r="G2463" s="7">
        <v>163</v>
      </c>
      <c r="H2463" s="9">
        <v>24.539877300613</v>
      </c>
      <c r="I2463" s="1">
        <v>41.717791411043002</v>
      </c>
      <c r="J2463" s="1">
        <v>1.2269938650309999</v>
      </c>
      <c r="K2463" s="1">
        <v>16.564417177913999</v>
      </c>
      <c r="L2463" s="1">
        <v>2.4539877300609998</v>
      </c>
      <c r="M2463" s="8">
        <v>13.496932515337001</v>
      </c>
    </row>
    <row r="2464" spans="3:13" x14ac:dyDescent="0.2">
      <c r="C2464" s="70"/>
      <c r="D2464" s="65"/>
      <c r="E2464" s="4" t="s">
        <v>56</v>
      </c>
      <c r="F2464" s="52" t="str">
        <f t="shared" si="7"/>
        <v/>
      </c>
      <c r="G2464" s="7">
        <v>88</v>
      </c>
      <c r="H2464" s="9">
        <v>18.181818181817999</v>
      </c>
      <c r="I2464" s="1">
        <v>40.909090909090999</v>
      </c>
      <c r="J2464" s="1">
        <v>1.136363636364</v>
      </c>
      <c r="K2464" s="1">
        <v>25</v>
      </c>
      <c r="L2464" s="1">
        <v>3.4090909090910002</v>
      </c>
      <c r="M2464" s="8">
        <v>11.363636363635999</v>
      </c>
    </row>
    <row r="2465" spans="2:22" x14ac:dyDescent="0.2">
      <c r="C2465" s="66" t="s">
        <v>57</v>
      </c>
      <c r="D2465" s="64" t="s">
        <v>19</v>
      </c>
      <c r="E2465" s="5" t="s">
        <v>58</v>
      </c>
      <c r="F2465" s="51" t="str">
        <f t="shared" si="7"/>
        <v/>
      </c>
      <c r="G2465" s="6">
        <v>155</v>
      </c>
      <c r="H2465" s="13">
        <v>29.677419354839</v>
      </c>
      <c r="I2465" s="2">
        <v>37.419354838709999</v>
      </c>
      <c r="J2465" s="2">
        <v>0.64516129032299996</v>
      </c>
      <c r="K2465" s="2">
        <v>11.612903225806001</v>
      </c>
      <c r="L2465" s="2">
        <v>4.5161290322580001</v>
      </c>
      <c r="M2465" s="11">
        <v>16.129032258064999</v>
      </c>
    </row>
    <row r="2466" spans="2:22" x14ac:dyDescent="0.2">
      <c r="C2466" s="67"/>
      <c r="D2466" s="65"/>
      <c r="E2466" s="4" t="s">
        <v>59</v>
      </c>
      <c r="F2466" s="52" t="str">
        <f t="shared" si="7"/>
        <v/>
      </c>
      <c r="G2466" s="7">
        <v>178</v>
      </c>
      <c r="H2466" s="9">
        <v>22.47191011236</v>
      </c>
      <c r="I2466" s="1">
        <v>38.202247191010997</v>
      </c>
      <c r="J2466" s="1">
        <v>1.123595505618</v>
      </c>
      <c r="K2466" s="1">
        <v>19.662921348314999</v>
      </c>
      <c r="L2466" s="1">
        <v>2.2471910112360001</v>
      </c>
      <c r="M2466" s="8">
        <v>16.292134831460999</v>
      </c>
    </row>
    <row r="2467" spans="2:22" x14ac:dyDescent="0.2">
      <c r="C2467" s="71"/>
      <c r="D2467" s="68"/>
      <c r="E2467" s="19" t="s">
        <v>60</v>
      </c>
      <c r="F2467" s="53" t="str">
        <f t="shared" si="7"/>
        <v/>
      </c>
      <c r="G2467" s="21">
        <v>73</v>
      </c>
      <c r="H2467" s="36">
        <v>21.917808219177999</v>
      </c>
      <c r="I2467" s="16">
        <v>39.726027397259998</v>
      </c>
      <c r="J2467" s="38" t="s">
        <v>61</v>
      </c>
      <c r="K2467" s="16">
        <v>26.027397260274</v>
      </c>
      <c r="L2467" s="16">
        <v>4.1095890410960001</v>
      </c>
      <c r="M2467" s="34">
        <v>8.2191780821920002</v>
      </c>
    </row>
    <row r="2468" spans="2:22" x14ac:dyDescent="0.2">
      <c r="C2468" s="44" t="s">
        <v>626</v>
      </c>
    </row>
    <row r="2469" spans="2:22" x14ac:dyDescent="0.2">
      <c r="B2469" s="22" t="str">
        <f xml:space="preserve"> HYPERLINK("#'目次'!B36", "[30]")</f>
        <v>[30]</v>
      </c>
      <c r="C2469" s="58" t="s">
        <v>336</v>
      </c>
      <c r="D2469" s="59"/>
      <c r="E2469" s="59"/>
      <c r="F2469" s="59"/>
      <c r="G2469" s="59"/>
      <c r="H2469" s="59"/>
      <c r="I2469" s="59"/>
      <c r="J2469" s="59"/>
      <c r="K2469" s="59"/>
      <c r="L2469" s="59"/>
      <c r="M2469" s="59"/>
      <c r="N2469" s="59"/>
      <c r="O2469" s="59"/>
      <c r="P2469" s="59"/>
      <c r="Q2469" s="59"/>
      <c r="R2469" s="59"/>
      <c r="S2469" s="59"/>
      <c r="T2469" s="59"/>
      <c r="U2469" s="59"/>
      <c r="V2469" s="59"/>
    </row>
    <row r="2470" spans="2:22" x14ac:dyDescent="0.2">
      <c r="C2470" s="44" t="s">
        <v>337</v>
      </c>
    </row>
    <row r="2472" spans="2:22" x14ac:dyDescent="0.2">
      <c r="C2472" s="58" t="s">
        <v>13</v>
      </c>
      <c r="D2472" s="59"/>
      <c r="E2472" s="59"/>
      <c r="F2472" s="59"/>
      <c r="G2472" s="59"/>
      <c r="H2472" s="59"/>
      <c r="I2472" s="59"/>
      <c r="J2472" s="59"/>
      <c r="K2472" s="59"/>
      <c r="L2472" s="59"/>
      <c r="M2472" s="59"/>
      <c r="N2472" s="59"/>
      <c r="O2472" s="59"/>
      <c r="P2472" s="59"/>
      <c r="Q2472" s="59"/>
      <c r="R2472" s="59"/>
      <c r="S2472" s="59"/>
      <c r="T2472" s="59"/>
      <c r="U2472" s="59"/>
      <c r="V2472" s="59"/>
    </row>
    <row r="2473" spans="2:22" ht="52" x14ac:dyDescent="0.2">
      <c r="C2473" s="60"/>
      <c r="D2473" s="61"/>
      <c r="E2473" s="61"/>
      <c r="F2473" s="61"/>
      <c r="G2473" s="20" t="s">
        <v>14</v>
      </c>
      <c r="H2473" s="25" t="s">
        <v>338</v>
      </c>
      <c r="I2473" s="10" t="s">
        <v>339</v>
      </c>
      <c r="J2473" s="10" t="s">
        <v>340</v>
      </c>
      <c r="K2473" s="10" t="s">
        <v>341</v>
      </c>
      <c r="L2473" s="10" t="s">
        <v>342</v>
      </c>
      <c r="M2473" s="10" t="s">
        <v>44</v>
      </c>
      <c r="N2473" s="26" t="s">
        <v>37</v>
      </c>
    </row>
    <row r="2474" spans="2:22" x14ac:dyDescent="0.2">
      <c r="C2474" s="62"/>
      <c r="D2474" s="63"/>
      <c r="E2474" s="63"/>
      <c r="F2474" s="63"/>
      <c r="G2474" s="23"/>
      <c r="H2474" s="31"/>
      <c r="I2474" s="12"/>
      <c r="J2474" s="12"/>
      <c r="K2474" s="12"/>
      <c r="L2474" s="12"/>
      <c r="M2474" s="12"/>
      <c r="N2474" s="28"/>
    </row>
    <row r="2475" spans="2:22" x14ac:dyDescent="0.2">
      <c r="C2475" s="24"/>
      <c r="D2475" s="30"/>
      <c r="E2475" s="29" t="s">
        <v>14</v>
      </c>
      <c r="F2475" s="50" t="str">
        <f>IF(G2475=0,"",IF(G2475&lt;=49,"*",""))</f>
        <v/>
      </c>
      <c r="G2475" s="27">
        <v>1009</v>
      </c>
      <c r="H2475" s="15">
        <v>24.281466798811</v>
      </c>
      <c r="I2475" s="15">
        <v>19.326065411298</v>
      </c>
      <c r="J2475" s="15">
        <v>0.99108027750200001</v>
      </c>
      <c r="K2475" s="15">
        <v>33.795837462834001</v>
      </c>
      <c r="L2475" s="15">
        <v>1.288404360753</v>
      </c>
      <c r="M2475" s="15">
        <v>9.8116947472750002</v>
      </c>
      <c r="N2475" s="33">
        <v>10.505450941526</v>
      </c>
    </row>
    <row r="2476" spans="2:22" x14ac:dyDescent="0.2">
      <c r="C2476" s="69" t="s">
        <v>18</v>
      </c>
      <c r="D2476" s="64" t="s">
        <v>19</v>
      </c>
      <c r="E2476" s="5" t="s">
        <v>20</v>
      </c>
      <c r="F2476" s="51" t="str">
        <f t="shared" ref="F2476:F2539" si="8">IF(G2476=0,"",IF(G2476&lt;=49,"*",""))</f>
        <v/>
      </c>
      <c r="G2476" s="6">
        <v>475</v>
      </c>
      <c r="H2476" s="13">
        <v>26.947368421053</v>
      </c>
      <c r="I2476" s="2">
        <v>18.526315789474001</v>
      </c>
      <c r="J2476" s="2">
        <v>0.84210526315800005</v>
      </c>
      <c r="K2476" s="2">
        <v>36.631578947367998</v>
      </c>
      <c r="L2476" s="2">
        <v>0.63157894736800002</v>
      </c>
      <c r="M2476" s="2">
        <v>6.7368421052630003</v>
      </c>
      <c r="N2476" s="11">
        <v>9.6842105263160008</v>
      </c>
    </row>
    <row r="2477" spans="2:22" x14ac:dyDescent="0.2">
      <c r="C2477" s="70"/>
      <c r="D2477" s="65"/>
      <c r="E2477" s="4" t="s">
        <v>21</v>
      </c>
      <c r="F2477" s="52" t="str">
        <f t="shared" si="8"/>
        <v/>
      </c>
      <c r="G2477" s="7">
        <v>534</v>
      </c>
      <c r="H2477" s="9">
        <v>21.910112359551</v>
      </c>
      <c r="I2477" s="1">
        <v>20.037453183520999</v>
      </c>
      <c r="J2477" s="1">
        <v>1.123595505618</v>
      </c>
      <c r="K2477" s="1">
        <v>31.2734082397</v>
      </c>
      <c r="L2477" s="1">
        <v>1.87265917603</v>
      </c>
      <c r="M2477" s="1">
        <v>12.546816479401</v>
      </c>
      <c r="N2477" s="8">
        <v>11.23595505618</v>
      </c>
    </row>
    <row r="2478" spans="2:22" x14ac:dyDescent="0.2">
      <c r="C2478" s="66" t="s">
        <v>22</v>
      </c>
      <c r="D2478" s="66" t="s">
        <v>23</v>
      </c>
      <c r="E2478" s="5" t="s">
        <v>24</v>
      </c>
      <c r="F2478" s="51" t="str">
        <f t="shared" si="8"/>
        <v/>
      </c>
      <c r="G2478" s="6">
        <v>116</v>
      </c>
      <c r="H2478" s="13">
        <v>26.724137931034001</v>
      </c>
      <c r="I2478" s="2">
        <v>25</v>
      </c>
      <c r="J2478" s="2">
        <v>1.7241379310339999</v>
      </c>
      <c r="K2478" s="2">
        <v>31.896551724138</v>
      </c>
      <c r="L2478" s="2">
        <v>1.7241379310339999</v>
      </c>
      <c r="M2478" s="2">
        <v>3.4482758620689999</v>
      </c>
      <c r="N2478" s="11">
        <v>9.4827586206899994</v>
      </c>
    </row>
    <row r="2479" spans="2:22" x14ac:dyDescent="0.2">
      <c r="C2479" s="70"/>
      <c r="D2479" s="67"/>
      <c r="E2479" s="4" t="s">
        <v>25</v>
      </c>
      <c r="F2479" s="52" t="str">
        <f t="shared" si="8"/>
        <v/>
      </c>
      <c r="G2479" s="7">
        <v>203</v>
      </c>
      <c r="H2479" s="9">
        <v>25.615763546798</v>
      </c>
      <c r="I2479" s="1">
        <v>13.300492610837001</v>
      </c>
      <c r="J2479" s="1">
        <v>0.49261083743799999</v>
      </c>
      <c r="K2479" s="1">
        <v>41.379310344827999</v>
      </c>
      <c r="L2479" s="1">
        <v>1.9704433497539999</v>
      </c>
      <c r="M2479" s="1">
        <v>7.3891625615759997</v>
      </c>
      <c r="N2479" s="8">
        <v>9.8522167487680008</v>
      </c>
    </row>
    <row r="2480" spans="2:22" x14ac:dyDescent="0.2">
      <c r="C2480" s="70"/>
      <c r="D2480" s="67"/>
      <c r="E2480" s="4" t="s">
        <v>26</v>
      </c>
      <c r="F2480" s="52" t="str">
        <f t="shared" si="8"/>
        <v/>
      </c>
      <c r="G2480" s="7">
        <v>271</v>
      </c>
      <c r="H2480" s="9">
        <v>28.782287822878001</v>
      </c>
      <c r="I2480" s="1">
        <v>14.391143911439</v>
      </c>
      <c r="J2480" s="1">
        <v>1.1070110701110001</v>
      </c>
      <c r="K2480" s="1">
        <v>41.697416974169997</v>
      </c>
      <c r="L2480" s="1">
        <v>0.73800738007400002</v>
      </c>
      <c r="M2480" s="1">
        <v>5.5350553505539999</v>
      </c>
      <c r="N2480" s="8">
        <v>7.749077490775</v>
      </c>
    </row>
    <row r="2481" spans="3:14" x14ac:dyDescent="0.2">
      <c r="C2481" s="70"/>
      <c r="D2481" s="67"/>
      <c r="E2481" s="4" t="s">
        <v>27</v>
      </c>
      <c r="F2481" s="52" t="str">
        <f t="shared" si="8"/>
        <v/>
      </c>
      <c r="G2481" s="7">
        <v>199</v>
      </c>
      <c r="H2481" s="9">
        <v>24.120603015075002</v>
      </c>
      <c r="I2481" s="1">
        <v>21.105527638190999</v>
      </c>
      <c r="J2481" s="1">
        <v>1.0050251256280001</v>
      </c>
      <c r="K2481" s="1">
        <v>30.653266331657999</v>
      </c>
      <c r="L2481" s="1">
        <v>1.0050251256280001</v>
      </c>
      <c r="M2481" s="1">
        <v>8.5427135678389998</v>
      </c>
      <c r="N2481" s="8">
        <v>13.56783919598</v>
      </c>
    </row>
    <row r="2482" spans="3:14" x14ac:dyDescent="0.2">
      <c r="C2482" s="70"/>
      <c r="D2482" s="67"/>
      <c r="E2482" s="4" t="s">
        <v>28</v>
      </c>
      <c r="F2482" s="52" t="str">
        <f t="shared" si="8"/>
        <v/>
      </c>
      <c r="G2482" s="7">
        <v>220</v>
      </c>
      <c r="H2482" s="9">
        <v>16.363636363636001</v>
      </c>
      <c r="I2482" s="1">
        <v>26.363636363636001</v>
      </c>
      <c r="J2482" s="1">
        <v>0.90909090909099999</v>
      </c>
      <c r="K2482" s="1">
        <v>20.909090909090999</v>
      </c>
      <c r="L2482" s="1">
        <v>1.363636363636</v>
      </c>
      <c r="M2482" s="1">
        <v>21.818181818182001</v>
      </c>
      <c r="N2482" s="8">
        <v>12.272727272727</v>
      </c>
    </row>
    <row r="2483" spans="3:14" x14ac:dyDescent="0.2">
      <c r="C2483" s="70"/>
      <c r="D2483" s="67"/>
      <c r="E2483" s="4" t="s">
        <v>29</v>
      </c>
      <c r="F2483" s="52" t="str">
        <f t="shared" si="8"/>
        <v/>
      </c>
      <c r="G2483" s="7">
        <v>893</v>
      </c>
      <c r="H2483" s="9">
        <v>23.964165733483</v>
      </c>
      <c r="I2483" s="1">
        <v>18.589025755879</v>
      </c>
      <c r="J2483" s="1">
        <v>0.89585666293400001</v>
      </c>
      <c r="K2483" s="1">
        <v>34.042553191488999</v>
      </c>
      <c r="L2483" s="1">
        <v>1.2318029115339999</v>
      </c>
      <c r="M2483" s="1">
        <v>10.638297872340001</v>
      </c>
      <c r="N2483" s="8">
        <v>10.638297872340001</v>
      </c>
    </row>
    <row r="2484" spans="3:14" x14ac:dyDescent="0.2">
      <c r="C2484" s="70"/>
      <c r="D2484" s="67"/>
      <c r="E2484" s="4" t="s">
        <v>30</v>
      </c>
      <c r="F2484" s="52" t="str">
        <f t="shared" si="8"/>
        <v/>
      </c>
      <c r="G2484" s="7">
        <v>419</v>
      </c>
      <c r="H2484" s="9">
        <v>20.047732696897</v>
      </c>
      <c r="I2484" s="1">
        <v>23.866348448686999</v>
      </c>
      <c r="J2484" s="1">
        <v>0.95465393794700004</v>
      </c>
      <c r="K2484" s="1">
        <v>25.536992840094999</v>
      </c>
      <c r="L2484" s="1">
        <v>1.193317422434</v>
      </c>
      <c r="M2484" s="1">
        <v>15.513126491647</v>
      </c>
      <c r="N2484" s="8">
        <v>12.887828162290999</v>
      </c>
    </row>
    <row r="2485" spans="3:14" x14ac:dyDescent="0.2">
      <c r="C2485" s="70"/>
      <c r="D2485" s="66" t="s">
        <v>20</v>
      </c>
      <c r="E2485" s="5" t="s">
        <v>24</v>
      </c>
      <c r="F2485" s="51" t="str">
        <f t="shared" si="8"/>
        <v/>
      </c>
      <c r="G2485" s="6">
        <v>51</v>
      </c>
      <c r="H2485" s="13">
        <v>31.372549019608002</v>
      </c>
      <c r="I2485" s="2">
        <v>23.529411764706001</v>
      </c>
      <c r="J2485" s="14" t="s">
        <v>61</v>
      </c>
      <c r="K2485" s="2">
        <v>31.372549019608002</v>
      </c>
      <c r="L2485" s="14" t="s">
        <v>61</v>
      </c>
      <c r="M2485" s="2">
        <v>3.9215686274510002</v>
      </c>
      <c r="N2485" s="11">
        <v>9.8039215686270005</v>
      </c>
    </row>
    <row r="2486" spans="3:14" x14ac:dyDescent="0.2">
      <c r="C2486" s="70"/>
      <c r="D2486" s="67"/>
      <c r="E2486" s="4" t="s">
        <v>25</v>
      </c>
      <c r="F2486" s="52" t="str">
        <f t="shared" si="8"/>
        <v/>
      </c>
      <c r="G2486" s="7">
        <v>98</v>
      </c>
      <c r="H2486" s="9">
        <v>26.530612244897998</v>
      </c>
      <c r="I2486" s="1">
        <v>10.204081632653001</v>
      </c>
      <c r="J2486" s="1">
        <v>1.0204081632649999</v>
      </c>
      <c r="K2486" s="1">
        <v>44.897959183673002</v>
      </c>
      <c r="L2486" s="3" t="s">
        <v>61</v>
      </c>
      <c r="M2486" s="1">
        <v>8.1632653061219997</v>
      </c>
      <c r="N2486" s="8">
        <v>9.1836734693879993</v>
      </c>
    </row>
    <row r="2487" spans="3:14" x14ac:dyDescent="0.2">
      <c r="C2487" s="70"/>
      <c r="D2487" s="67"/>
      <c r="E2487" s="4" t="s">
        <v>26</v>
      </c>
      <c r="F2487" s="52" t="str">
        <f t="shared" si="8"/>
        <v/>
      </c>
      <c r="G2487" s="7">
        <v>130</v>
      </c>
      <c r="H2487" s="9">
        <v>30.769230769231001</v>
      </c>
      <c r="I2487" s="1">
        <v>15.384615384615</v>
      </c>
      <c r="J2487" s="1">
        <v>0.76923076923099998</v>
      </c>
      <c r="K2487" s="1">
        <v>43.076923076923002</v>
      </c>
      <c r="L2487" s="3" t="s">
        <v>61</v>
      </c>
      <c r="M2487" s="1">
        <v>3.8461538461539999</v>
      </c>
      <c r="N2487" s="8">
        <v>6.1538461538459996</v>
      </c>
    </row>
    <row r="2488" spans="3:14" x14ac:dyDescent="0.2">
      <c r="C2488" s="70"/>
      <c r="D2488" s="67"/>
      <c r="E2488" s="4" t="s">
        <v>27</v>
      </c>
      <c r="F2488" s="52" t="str">
        <f t="shared" si="8"/>
        <v/>
      </c>
      <c r="G2488" s="7">
        <v>95</v>
      </c>
      <c r="H2488" s="9">
        <v>31.578947368421002</v>
      </c>
      <c r="I2488" s="1">
        <v>16.842105263158</v>
      </c>
      <c r="J2488" s="1">
        <v>2.1052631578950001</v>
      </c>
      <c r="K2488" s="1">
        <v>34.736842105263001</v>
      </c>
      <c r="L2488" s="1">
        <v>1.052631578947</v>
      </c>
      <c r="M2488" s="1">
        <v>6.3157894736840001</v>
      </c>
      <c r="N2488" s="8">
        <v>7.3684210526319998</v>
      </c>
    </row>
    <row r="2489" spans="3:14" x14ac:dyDescent="0.2">
      <c r="C2489" s="70"/>
      <c r="D2489" s="67"/>
      <c r="E2489" s="4" t="s">
        <v>28</v>
      </c>
      <c r="F2489" s="52" t="str">
        <f t="shared" si="8"/>
        <v/>
      </c>
      <c r="G2489" s="7">
        <v>101</v>
      </c>
      <c r="H2489" s="9">
        <v>15.841584158416</v>
      </c>
      <c r="I2489" s="1">
        <v>29.702970297029999</v>
      </c>
      <c r="J2489" s="3" t="s">
        <v>61</v>
      </c>
      <c r="K2489" s="1">
        <v>24.752475247524998</v>
      </c>
      <c r="L2489" s="1">
        <v>1.9801980198019999</v>
      </c>
      <c r="M2489" s="1">
        <v>10.891089108911</v>
      </c>
      <c r="N2489" s="8">
        <v>16.831683168316999</v>
      </c>
    </row>
    <row r="2490" spans="3:14" x14ac:dyDescent="0.2">
      <c r="C2490" s="70"/>
      <c r="D2490" s="67"/>
      <c r="E2490" s="4" t="s">
        <v>29</v>
      </c>
      <c r="F2490" s="52" t="str">
        <f t="shared" si="8"/>
        <v/>
      </c>
      <c r="G2490" s="7">
        <v>424</v>
      </c>
      <c r="H2490" s="9">
        <v>26.415094339623</v>
      </c>
      <c r="I2490" s="1">
        <v>17.924528301887001</v>
      </c>
      <c r="J2490" s="1">
        <v>0.94339622641499998</v>
      </c>
      <c r="K2490" s="1">
        <v>37.264150943395997</v>
      </c>
      <c r="L2490" s="1">
        <v>0.70754716981099997</v>
      </c>
      <c r="M2490" s="1">
        <v>7.0754716981129997</v>
      </c>
      <c r="N2490" s="8">
        <v>9.6698113207550005</v>
      </c>
    </row>
    <row r="2491" spans="3:14" x14ac:dyDescent="0.2">
      <c r="C2491" s="70"/>
      <c r="D2491" s="67"/>
      <c r="E2491" s="4" t="s">
        <v>30</v>
      </c>
      <c r="F2491" s="52" t="str">
        <f t="shared" si="8"/>
        <v/>
      </c>
      <c r="G2491" s="7">
        <v>196</v>
      </c>
      <c r="H2491" s="9">
        <v>23.469387755102002</v>
      </c>
      <c r="I2491" s="1">
        <v>23.469387755102002</v>
      </c>
      <c r="J2491" s="1">
        <v>1.0204081632649999</v>
      </c>
      <c r="K2491" s="1">
        <v>29.591836734693999</v>
      </c>
      <c r="L2491" s="1">
        <v>1.530612244898</v>
      </c>
      <c r="M2491" s="1">
        <v>8.6734693877550004</v>
      </c>
      <c r="N2491" s="8">
        <v>12.244897959184</v>
      </c>
    </row>
    <row r="2492" spans="3:14" x14ac:dyDescent="0.2">
      <c r="C2492" s="70"/>
      <c r="D2492" s="66" t="s">
        <v>21</v>
      </c>
      <c r="E2492" s="5" t="s">
        <v>24</v>
      </c>
      <c r="F2492" s="51" t="str">
        <f t="shared" si="8"/>
        <v/>
      </c>
      <c r="G2492" s="6">
        <v>65</v>
      </c>
      <c r="H2492" s="13">
        <v>23.076923076922998</v>
      </c>
      <c r="I2492" s="2">
        <v>26.153846153846001</v>
      </c>
      <c r="J2492" s="2">
        <v>3.0769230769229998</v>
      </c>
      <c r="K2492" s="2">
        <v>32.307692307692001</v>
      </c>
      <c r="L2492" s="2">
        <v>3.0769230769229998</v>
      </c>
      <c r="M2492" s="2">
        <v>3.0769230769229998</v>
      </c>
      <c r="N2492" s="11">
        <v>9.2307692307690008</v>
      </c>
    </row>
    <row r="2493" spans="3:14" x14ac:dyDescent="0.2">
      <c r="C2493" s="70"/>
      <c r="D2493" s="67"/>
      <c r="E2493" s="4" t="s">
        <v>25</v>
      </c>
      <c r="F2493" s="52" t="str">
        <f t="shared" si="8"/>
        <v/>
      </c>
      <c r="G2493" s="7">
        <v>105</v>
      </c>
      <c r="H2493" s="9">
        <v>24.761904761905001</v>
      </c>
      <c r="I2493" s="1">
        <v>16.190476190476002</v>
      </c>
      <c r="J2493" s="3" t="s">
        <v>61</v>
      </c>
      <c r="K2493" s="1">
        <v>38.095238095238003</v>
      </c>
      <c r="L2493" s="1">
        <v>3.8095238095239998</v>
      </c>
      <c r="M2493" s="1">
        <v>6.666666666667</v>
      </c>
      <c r="N2493" s="8">
        <v>10.47619047619</v>
      </c>
    </row>
    <row r="2494" spans="3:14" x14ac:dyDescent="0.2">
      <c r="C2494" s="70"/>
      <c r="D2494" s="67"/>
      <c r="E2494" s="4" t="s">
        <v>26</v>
      </c>
      <c r="F2494" s="52" t="str">
        <f t="shared" si="8"/>
        <v/>
      </c>
      <c r="G2494" s="7">
        <v>141</v>
      </c>
      <c r="H2494" s="9">
        <v>26.950354609929001</v>
      </c>
      <c r="I2494" s="1">
        <v>13.475177304964999</v>
      </c>
      <c r="J2494" s="1">
        <v>1.4184397163119999</v>
      </c>
      <c r="K2494" s="1">
        <v>40.425531914894002</v>
      </c>
      <c r="L2494" s="1">
        <v>1.4184397163119999</v>
      </c>
      <c r="M2494" s="1">
        <v>7.0921985815599999</v>
      </c>
      <c r="N2494" s="8">
        <v>9.2198581560279997</v>
      </c>
    </row>
    <row r="2495" spans="3:14" x14ac:dyDescent="0.2">
      <c r="C2495" s="70"/>
      <c r="D2495" s="67"/>
      <c r="E2495" s="4" t="s">
        <v>27</v>
      </c>
      <c r="F2495" s="52" t="str">
        <f t="shared" si="8"/>
        <v/>
      </c>
      <c r="G2495" s="7">
        <v>104</v>
      </c>
      <c r="H2495" s="9">
        <v>17.307692307692001</v>
      </c>
      <c r="I2495" s="1">
        <v>25</v>
      </c>
      <c r="J2495" s="3" t="s">
        <v>61</v>
      </c>
      <c r="K2495" s="1">
        <v>26.923076923077002</v>
      </c>
      <c r="L2495" s="1">
        <v>0.96153846153800004</v>
      </c>
      <c r="M2495" s="1">
        <v>10.576923076923</v>
      </c>
      <c r="N2495" s="8">
        <v>19.230769230768999</v>
      </c>
    </row>
    <row r="2496" spans="3:14" x14ac:dyDescent="0.2">
      <c r="C2496" s="70"/>
      <c r="D2496" s="67"/>
      <c r="E2496" s="4" t="s">
        <v>28</v>
      </c>
      <c r="F2496" s="52" t="str">
        <f t="shared" si="8"/>
        <v/>
      </c>
      <c r="G2496" s="7">
        <v>119</v>
      </c>
      <c r="H2496" s="9">
        <v>16.806722689076</v>
      </c>
      <c r="I2496" s="1">
        <v>23.529411764706001</v>
      </c>
      <c r="J2496" s="1">
        <v>1.680672268908</v>
      </c>
      <c r="K2496" s="1">
        <v>17.647058823529001</v>
      </c>
      <c r="L2496" s="1">
        <v>0.84033613445400002</v>
      </c>
      <c r="M2496" s="1">
        <v>31.092436974790001</v>
      </c>
      <c r="N2496" s="8">
        <v>8.4033613445380002</v>
      </c>
    </row>
    <row r="2497" spans="3:14" x14ac:dyDescent="0.2">
      <c r="C2497" s="70"/>
      <c r="D2497" s="67"/>
      <c r="E2497" s="4" t="s">
        <v>29</v>
      </c>
      <c r="F2497" s="52" t="str">
        <f t="shared" si="8"/>
        <v/>
      </c>
      <c r="G2497" s="7">
        <v>469</v>
      </c>
      <c r="H2497" s="9">
        <v>21.748400852878</v>
      </c>
      <c r="I2497" s="1">
        <v>19.189765458421999</v>
      </c>
      <c r="J2497" s="1">
        <v>0.85287846481899998</v>
      </c>
      <c r="K2497" s="1">
        <v>31.130063965885</v>
      </c>
      <c r="L2497" s="1">
        <v>1.705756929638</v>
      </c>
      <c r="M2497" s="1">
        <v>13.859275053305</v>
      </c>
      <c r="N2497" s="8">
        <v>11.513859275053001</v>
      </c>
    </row>
    <row r="2498" spans="3:14" x14ac:dyDescent="0.2">
      <c r="C2498" s="70"/>
      <c r="D2498" s="67"/>
      <c r="E2498" s="4" t="s">
        <v>30</v>
      </c>
      <c r="F2498" s="52" t="str">
        <f t="shared" si="8"/>
        <v/>
      </c>
      <c r="G2498" s="7">
        <v>223</v>
      </c>
      <c r="H2498" s="9">
        <v>17.040358744395</v>
      </c>
      <c r="I2498" s="1">
        <v>24.215246636770999</v>
      </c>
      <c r="J2498" s="1">
        <v>0.89686098654699997</v>
      </c>
      <c r="K2498" s="1">
        <v>21.973094170404</v>
      </c>
      <c r="L2498" s="1">
        <v>0.89686098654699997</v>
      </c>
      <c r="M2498" s="1">
        <v>21.52466367713</v>
      </c>
      <c r="N2498" s="8">
        <v>13.452914798206001</v>
      </c>
    </row>
    <row r="2499" spans="3:14" x14ac:dyDescent="0.2">
      <c r="C2499" s="66" t="s">
        <v>31</v>
      </c>
      <c r="D2499" s="66" t="s">
        <v>23</v>
      </c>
      <c r="E2499" s="5" t="s">
        <v>32</v>
      </c>
      <c r="F2499" s="51" t="str">
        <f t="shared" si="8"/>
        <v>*</v>
      </c>
      <c r="G2499" s="6">
        <v>45</v>
      </c>
      <c r="H2499" s="13">
        <v>13.333333333333</v>
      </c>
      <c r="I2499" s="2">
        <v>28.888888888888999</v>
      </c>
      <c r="J2499" s="14" t="s">
        <v>61</v>
      </c>
      <c r="K2499" s="2">
        <v>42.222222222222001</v>
      </c>
      <c r="L2499" s="2">
        <v>2.2222222222219998</v>
      </c>
      <c r="M2499" s="2">
        <v>6.666666666667</v>
      </c>
      <c r="N2499" s="11">
        <v>6.666666666667</v>
      </c>
    </row>
    <row r="2500" spans="3:14" ht="26" x14ac:dyDescent="0.2">
      <c r="C2500" s="70"/>
      <c r="D2500" s="67"/>
      <c r="E2500" s="4" t="s">
        <v>33</v>
      </c>
      <c r="F2500" s="52" t="str">
        <f t="shared" si="8"/>
        <v/>
      </c>
      <c r="G2500" s="7">
        <v>660</v>
      </c>
      <c r="H2500" s="9">
        <v>28.181818181817999</v>
      </c>
      <c r="I2500" s="1">
        <v>15.606060606061</v>
      </c>
      <c r="J2500" s="1">
        <v>0.75757575757600004</v>
      </c>
      <c r="K2500" s="1">
        <v>36.363636363635997</v>
      </c>
      <c r="L2500" s="1">
        <v>1.5151515151520001</v>
      </c>
      <c r="M2500" s="1">
        <v>6.8181818181820004</v>
      </c>
      <c r="N2500" s="8">
        <v>10.757575757575999</v>
      </c>
    </row>
    <row r="2501" spans="3:14" ht="39" x14ac:dyDescent="0.2">
      <c r="C2501" s="70"/>
      <c r="D2501" s="67"/>
      <c r="E2501" s="4" t="s">
        <v>34</v>
      </c>
      <c r="F2501" s="52" t="str">
        <f t="shared" si="8"/>
        <v>*</v>
      </c>
      <c r="G2501" s="7">
        <v>12</v>
      </c>
      <c r="H2501" s="9">
        <v>8.333333333333</v>
      </c>
      <c r="I2501" s="1">
        <v>33.333333333333002</v>
      </c>
      <c r="J2501" s="3" t="s">
        <v>61</v>
      </c>
      <c r="K2501" s="1">
        <v>25</v>
      </c>
      <c r="L2501" s="3" t="s">
        <v>61</v>
      </c>
      <c r="M2501" s="1">
        <v>33.333333333333002</v>
      </c>
      <c r="N2501" s="18" t="s">
        <v>61</v>
      </c>
    </row>
    <row r="2502" spans="3:14" ht="39" x14ac:dyDescent="0.2">
      <c r="C2502" s="70"/>
      <c r="D2502" s="67"/>
      <c r="E2502" s="4" t="s">
        <v>35</v>
      </c>
      <c r="F2502" s="52" t="str">
        <f t="shared" si="8"/>
        <v/>
      </c>
      <c r="G2502" s="7">
        <v>120</v>
      </c>
      <c r="H2502" s="9">
        <v>20.833333333333002</v>
      </c>
      <c r="I2502" s="1">
        <v>30.833333333333002</v>
      </c>
      <c r="J2502" s="1">
        <v>0.83333333333299997</v>
      </c>
      <c r="K2502" s="1">
        <v>30.833333333333002</v>
      </c>
      <c r="L2502" s="1">
        <v>0.83333333333299997</v>
      </c>
      <c r="M2502" s="1">
        <v>10</v>
      </c>
      <c r="N2502" s="8">
        <v>5.833333333333</v>
      </c>
    </row>
    <row r="2503" spans="3:14" ht="26" x14ac:dyDescent="0.2">
      <c r="C2503" s="70"/>
      <c r="D2503" s="67"/>
      <c r="E2503" s="4" t="s">
        <v>36</v>
      </c>
      <c r="F2503" s="52" t="str">
        <f t="shared" si="8"/>
        <v/>
      </c>
      <c r="G2503" s="7">
        <v>156</v>
      </c>
      <c r="H2503" s="9">
        <v>15.384615384615</v>
      </c>
      <c r="I2503" s="1">
        <v>21.153846153846001</v>
      </c>
      <c r="J2503" s="1">
        <v>2.564102564103</v>
      </c>
      <c r="K2503" s="1">
        <v>26.923076923077002</v>
      </c>
      <c r="L2503" s="1">
        <v>0.64102564102600001</v>
      </c>
      <c r="M2503" s="1">
        <v>21.153846153846001</v>
      </c>
      <c r="N2503" s="8">
        <v>12.179487179486999</v>
      </c>
    </row>
    <row r="2504" spans="3:14" x14ac:dyDescent="0.2">
      <c r="C2504" s="70"/>
      <c r="D2504" s="67"/>
      <c r="E2504" s="4" t="s">
        <v>37</v>
      </c>
      <c r="F2504" s="52" t="str">
        <f t="shared" si="8"/>
        <v>*</v>
      </c>
      <c r="G2504" s="7">
        <v>16</v>
      </c>
      <c r="H2504" s="9">
        <v>18.75</v>
      </c>
      <c r="I2504" s="1">
        <v>31.25</v>
      </c>
      <c r="J2504" s="3" t="s">
        <v>61</v>
      </c>
      <c r="K2504" s="3" t="s">
        <v>61</v>
      </c>
      <c r="L2504" s="3" t="s">
        <v>61</v>
      </c>
      <c r="M2504" s="1">
        <v>12.5</v>
      </c>
      <c r="N2504" s="8">
        <v>37.5</v>
      </c>
    </row>
    <row r="2505" spans="3:14" x14ac:dyDescent="0.2">
      <c r="C2505" s="70"/>
      <c r="D2505" s="66" t="s">
        <v>20</v>
      </c>
      <c r="E2505" s="5" t="s">
        <v>32</v>
      </c>
      <c r="F2505" s="51" t="str">
        <f t="shared" si="8"/>
        <v>*</v>
      </c>
      <c r="G2505" s="6">
        <v>22</v>
      </c>
      <c r="H2505" s="13">
        <v>13.636363636364001</v>
      </c>
      <c r="I2505" s="2">
        <v>27.272727272727</v>
      </c>
      <c r="J2505" s="14" t="s">
        <v>61</v>
      </c>
      <c r="K2505" s="2">
        <v>54.545454545455001</v>
      </c>
      <c r="L2505" s="14" t="s">
        <v>61</v>
      </c>
      <c r="M2505" s="14" t="s">
        <v>61</v>
      </c>
      <c r="N2505" s="11">
        <v>4.5454545454549997</v>
      </c>
    </row>
    <row r="2506" spans="3:14" ht="26" x14ac:dyDescent="0.2">
      <c r="C2506" s="70"/>
      <c r="D2506" s="67"/>
      <c r="E2506" s="4" t="s">
        <v>33</v>
      </c>
      <c r="F2506" s="52" t="str">
        <f t="shared" si="8"/>
        <v/>
      </c>
      <c r="G2506" s="7">
        <v>348</v>
      </c>
      <c r="H2506" s="9">
        <v>30.459770114943002</v>
      </c>
      <c r="I2506" s="1">
        <v>15.804597701149</v>
      </c>
      <c r="J2506" s="1">
        <v>0.57471264367800001</v>
      </c>
      <c r="K2506" s="1">
        <v>37.931034482759003</v>
      </c>
      <c r="L2506" s="1">
        <v>0.57471264367800001</v>
      </c>
      <c r="M2506" s="1">
        <v>6.0344827586210004</v>
      </c>
      <c r="N2506" s="8">
        <v>8.6206896551720007</v>
      </c>
    </row>
    <row r="2507" spans="3:14" ht="39" x14ac:dyDescent="0.2">
      <c r="C2507" s="70"/>
      <c r="D2507" s="67"/>
      <c r="E2507" s="4" t="s">
        <v>34</v>
      </c>
      <c r="F2507" s="52" t="str">
        <f t="shared" si="8"/>
        <v>*</v>
      </c>
      <c r="G2507" s="7">
        <v>5</v>
      </c>
      <c r="H2507" s="17" t="s">
        <v>61</v>
      </c>
      <c r="I2507" s="1">
        <v>40</v>
      </c>
      <c r="J2507" s="3" t="s">
        <v>61</v>
      </c>
      <c r="K2507" s="1">
        <v>40</v>
      </c>
      <c r="L2507" s="3" t="s">
        <v>61</v>
      </c>
      <c r="M2507" s="1">
        <v>20</v>
      </c>
      <c r="N2507" s="18" t="s">
        <v>61</v>
      </c>
    </row>
    <row r="2508" spans="3:14" ht="39" x14ac:dyDescent="0.2">
      <c r="C2508" s="70"/>
      <c r="D2508" s="67"/>
      <c r="E2508" s="4" t="s">
        <v>35</v>
      </c>
      <c r="F2508" s="52" t="str">
        <f t="shared" si="8"/>
        <v/>
      </c>
      <c r="G2508" s="7">
        <v>50</v>
      </c>
      <c r="H2508" s="9">
        <v>22</v>
      </c>
      <c r="I2508" s="1">
        <v>24</v>
      </c>
      <c r="J2508" s="1">
        <v>2</v>
      </c>
      <c r="K2508" s="1">
        <v>34</v>
      </c>
      <c r="L2508" s="3" t="s">
        <v>61</v>
      </c>
      <c r="M2508" s="1">
        <v>8</v>
      </c>
      <c r="N2508" s="8">
        <v>10</v>
      </c>
    </row>
    <row r="2509" spans="3:14" ht="26" x14ac:dyDescent="0.2">
      <c r="C2509" s="70"/>
      <c r="D2509" s="67"/>
      <c r="E2509" s="4" t="s">
        <v>36</v>
      </c>
      <c r="F2509" s="52" t="str">
        <f t="shared" si="8"/>
        <v>*</v>
      </c>
      <c r="G2509" s="7">
        <v>41</v>
      </c>
      <c r="H2509" s="9">
        <v>14.634146341463</v>
      </c>
      <c r="I2509" s="1">
        <v>29.268292682927001</v>
      </c>
      <c r="J2509" s="1">
        <v>2.4390243902440001</v>
      </c>
      <c r="K2509" s="1">
        <v>26.829268292683</v>
      </c>
      <c r="L2509" s="1">
        <v>2.4390243902440001</v>
      </c>
      <c r="M2509" s="1">
        <v>9.7560975609760003</v>
      </c>
      <c r="N2509" s="8">
        <v>14.634146341463</v>
      </c>
    </row>
    <row r="2510" spans="3:14" x14ac:dyDescent="0.2">
      <c r="C2510" s="70"/>
      <c r="D2510" s="67"/>
      <c r="E2510" s="4" t="s">
        <v>37</v>
      </c>
      <c r="F2510" s="52" t="str">
        <f t="shared" si="8"/>
        <v>*</v>
      </c>
      <c r="G2510" s="7">
        <v>9</v>
      </c>
      <c r="H2510" s="9">
        <v>22.222222222222001</v>
      </c>
      <c r="I2510" s="1">
        <v>11.111111111111001</v>
      </c>
      <c r="J2510" s="3" t="s">
        <v>61</v>
      </c>
      <c r="K2510" s="3" t="s">
        <v>61</v>
      </c>
      <c r="L2510" s="3" t="s">
        <v>61</v>
      </c>
      <c r="M2510" s="1">
        <v>22.222222222222001</v>
      </c>
      <c r="N2510" s="8">
        <v>44.444444444444002</v>
      </c>
    </row>
    <row r="2511" spans="3:14" x14ac:dyDescent="0.2">
      <c r="C2511" s="70"/>
      <c r="D2511" s="66" t="s">
        <v>21</v>
      </c>
      <c r="E2511" s="5" t="s">
        <v>32</v>
      </c>
      <c r="F2511" s="51" t="str">
        <f t="shared" si="8"/>
        <v>*</v>
      </c>
      <c r="G2511" s="6">
        <v>23</v>
      </c>
      <c r="H2511" s="13">
        <v>13.04347826087</v>
      </c>
      <c r="I2511" s="2">
        <v>30.434782608696</v>
      </c>
      <c r="J2511" s="14" t="s">
        <v>61</v>
      </c>
      <c r="K2511" s="2">
        <v>30.434782608696</v>
      </c>
      <c r="L2511" s="2">
        <v>4.3478260869570002</v>
      </c>
      <c r="M2511" s="2">
        <v>13.04347826087</v>
      </c>
      <c r="N2511" s="11">
        <v>8.6956521739130004</v>
      </c>
    </row>
    <row r="2512" spans="3:14" ht="26" x14ac:dyDescent="0.2">
      <c r="C2512" s="70"/>
      <c r="D2512" s="67"/>
      <c r="E2512" s="4" t="s">
        <v>33</v>
      </c>
      <c r="F2512" s="52" t="str">
        <f t="shared" si="8"/>
        <v/>
      </c>
      <c r="G2512" s="7">
        <v>312</v>
      </c>
      <c r="H2512" s="9">
        <v>25.641025641026001</v>
      </c>
      <c r="I2512" s="1">
        <v>15.384615384615</v>
      </c>
      <c r="J2512" s="1">
        <v>0.96153846153800004</v>
      </c>
      <c r="K2512" s="1">
        <v>34.615384615384997</v>
      </c>
      <c r="L2512" s="1">
        <v>2.564102564103</v>
      </c>
      <c r="M2512" s="1">
        <v>7.6923076923079998</v>
      </c>
      <c r="N2512" s="8">
        <v>13.141025641025999</v>
      </c>
    </row>
    <row r="2513" spans="3:14" ht="39" x14ac:dyDescent="0.2">
      <c r="C2513" s="70"/>
      <c r="D2513" s="67"/>
      <c r="E2513" s="4" t="s">
        <v>34</v>
      </c>
      <c r="F2513" s="52" t="str">
        <f t="shared" si="8"/>
        <v>*</v>
      </c>
      <c r="G2513" s="7">
        <v>7</v>
      </c>
      <c r="H2513" s="9">
        <v>14.285714285714</v>
      </c>
      <c r="I2513" s="1">
        <v>28.571428571428999</v>
      </c>
      <c r="J2513" s="3" t="s">
        <v>61</v>
      </c>
      <c r="K2513" s="1">
        <v>14.285714285714</v>
      </c>
      <c r="L2513" s="3" t="s">
        <v>61</v>
      </c>
      <c r="M2513" s="1">
        <v>42.857142857143003</v>
      </c>
      <c r="N2513" s="18" t="s">
        <v>61</v>
      </c>
    </row>
    <row r="2514" spans="3:14" ht="39" x14ac:dyDescent="0.2">
      <c r="C2514" s="70"/>
      <c r="D2514" s="67"/>
      <c r="E2514" s="4" t="s">
        <v>35</v>
      </c>
      <c r="F2514" s="52" t="str">
        <f t="shared" si="8"/>
        <v/>
      </c>
      <c r="G2514" s="7">
        <v>70</v>
      </c>
      <c r="H2514" s="9">
        <v>20</v>
      </c>
      <c r="I2514" s="1">
        <v>35.714285714286</v>
      </c>
      <c r="J2514" s="3" t="s">
        <v>61</v>
      </c>
      <c r="K2514" s="1">
        <v>28.571428571428999</v>
      </c>
      <c r="L2514" s="1">
        <v>1.4285714285710001</v>
      </c>
      <c r="M2514" s="1">
        <v>11.428571428571001</v>
      </c>
      <c r="N2514" s="8">
        <v>2.8571428571430002</v>
      </c>
    </row>
    <row r="2515" spans="3:14" ht="26" x14ac:dyDescent="0.2">
      <c r="C2515" s="70"/>
      <c r="D2515" s="67"/>
      <c r="E2515" s="4" t="s">
        <v>36</v>
      </c>
      <c r="F2515" s="52" t="str">
        <f t="shared" si="8"/>
        <v/>
      </c>
      <c r="G2515" s="7">
        <v>115</v>
      </c>
      <c r="H2515" s="9">
        <v>15.652173913043001</v>
      </c>
      <c r="I2515" s="1">
        <v>18.260869565217</v>
      </c>
      <c r="J2515" s="1">
        <v>2.6086956521740001</v>
      </c>
      <c r="K2515" s="1">
        <v>26.95652173913</v>
      </c>
      <c r="L2515" s="3" t="s">
        <v>61</v>
      </c>
      <c r="M2515" s="1">
        <v>25.217391304347998</v>
      </c>
      <c r="N2515" s="8">
        <v>11.304347826087</v>
      </c>
    </row>
    <row r="2516" spans="3:14" x14ac:dyDescent="0.2">
      <c r="C2516" s="70"/>
      <c r="D2516" s="67"/>
      <c r="E2516" s="4" t="s">
        <v>37</v>
      </c>
      <c r="F2516" s="52" t="str">
        <f t="shared" si="8"/>
        <v>*</v>
      </c>
      <c r="G2516" s="7">
        <v>7</v>
      </c>
      <c r="H2516" s="9">
        <v>14.285714285714</v>
      </c>
      <c r="I2516" s="1">
        <v>57.142857142856997</v>
      </c>
      <c r="J2516" s="3" t="s">
        <v>61</v>
      </c>
      <c r="K2516" s="3" t="s">
        <v>61</v>
      </c>
      <c r="L2516" s="3" t="s">
        <v>61</v>
      </c>
      <c r="M2516" s="3" t="s">
        <v>61</v>
      </c>
      <c r="N2516" s="8">
        <v>28.571428571428999</v>
      </c>
    </row>
    <row r="2517" spans="3:14" x14ac:dyDescent="0.2">
      <c r="C2517" s="66" t="s">
        <v>38</v>
      </c>
      <c r="D2517" s="66" t="s">
        <v>23</v>
      </c>
      <c r="E2517" s="5" t="s">
        <v>39</v>
      </c>
      <c r="F2517" s="51" t="str">
        <f t="shared" si="8"/>
        <v/>
      </c>
      <c r="G2517" s="6">
        <v>313</v>
      </c>
      <c r="H2517" s="13">
        <v>18.210862619808001</v>
      </c>
      <c r="I2517" s="2">
        <v>25.239616613418999</v>
      </c>
      <c r="J2517" s="2">
        <v>1.277955271565</v>
      </c>
      <c r="K2517" s="2">
        <v>29.712460063898</v>
      </c>
      <c r="L2517" s="2">
        <v>0.95846645367399996</v>
      </c>
      <c r="M2517" s="2">
        <v>14.376996805112</v>
      </c>
      <c r="N2517" s="11">
        <v>10.223642172524</v>
      </c>
    </row>
    <row r="2518" spans="3:14" x14ac:dyDescent="0.2">
      <c r="C2518" s="70"/>
      <c r="D2518" s="67"/>
      <c r="E2518" s="4" t="s">
        <v>40</v>
      </c>
      <c r="F2518" s="52" t="str">
        <f t="shared" si="8"/>
        <v/>
      </c>
      <c r="G2518" s="7">
        <v>647</v>
      </c>
      <c r="H2518" s="9">
        <v>28.129829984543999</v>
      </c>
      <c r="I2518" s="1">
        <v>15.610510046368001</v>
      </c>
      <c r="J2518" s="1">
        <v>0.77279752704799998</v>
      </c>
      <c r="K2518" s="1">
        <v>36.630602782071001</v>
      </c>
      <c r="L2518" s="1">
        <v>1.391035548686</v>
      </c>
      <c r="M2518" s="1">
        <v>6.9551777434310003</v>
      </c>
      <c r="N2518" s="8">
        <v>10.510046367852</v>
      </c>
    </row>
    <row r="2519" spans="3:14" x14ac:dyDescent="0.2">
      <c r="C2519" s="70"/>
      <c r="D2519" s="67"/>
      <c r="E2519" s="4" t="s">
        <v>41</v>
      </c>
      <c r="F2519" s="52" t="str">
        <f t="shared" si="8"/>
        <v/>
      </c>
      <c r="G2519" s="7">
        <v>0</v>
      </c>
      <c r="H2519" s="17" t="s">
        <v>61</v>
      </c>
      <c r="I2519" s="3" t="s">
        <v>61</v>
      </c>
      <c r="J2519" s="3" t="s">
        <v>61</v>
      </c>
      <c r="K2519" s="3" t="s">
        <v>61</v>
      </c>
      <c r="L2519" s="3" t="s">
        <v>61</v>
      </c>
      <c r="M2519" s="3" t="s">
        <v>61</v>
      </c>
      <c r="N2519" s="18" t="s">
        <v>61</v>
      </c>
    </row>
    <row r="2520" spans="3:14" x14ac:dyDescent="0.2">
      <c r="C2520" s="70"/>
      <c r="D2520" s="67"/>
      <c r="E2520" s="4" t="s">
        <v>42</v>
      </c>
      <c r="F2520" s="52" t="str">
        <f t="shared" si="8"/>
        <v>*</v>
      </c>
      <c r="G2520" s="7">
        <v>14</v>
      </c>
      <c r="H2520" s="9">
        <v>14.285714285714</v>
      </c>
      <c r="I2520" s="1">
        <v>28.571428571428999</v>
      </c>
      <c r="J2520" s="1">
        <v>7.1428571428570002</v>
      </c>
      <c r="K2520" s="1">
        <v>21.428571428571001</v>
      </c>
      <c r="L2520" s="1">
        <v>7.1428571428570002</v>
      </c>
      <c r="M2520" s="1">
        <v>14.285714285714</v>
      </c>
      <c r="N2520" s="8">
        <v>7.1428571428570002</v>
      </c>
    </row>
    <row r="2521" spans="3:14" x14ac:dyDescent="0.2">
      <c r="C2521" s="70"/>
      <c r="D2521" s="67"/>
      <c r="E2521" s="4" t="s">
        <v>43</v>
      </c>
      <c r="F2521" s="52" t="str">
        <f t="shared" si="8"/>
        <v>*</v>
      </c>
      <c r="G2521" s="7">
        <v>6</v>
      </c>
      <c r="H2521" s="9">
        <v>16.666666666666998</v>
      </c>
      <c r="I2521" s="1">
        <v>33.333333333333002</v>
      </c>
      <c r="J2521" s="3" t="s">
        <v>61</v>
      </c>
      <c r="K2521" s="1">
        <v>33.333333333333002</v>
      </c>
      <c r="L2521" s="3" t="s">
        <v>61</v>
      </c>
      <c r="M2521" s="1">
        <v>16.666666666666998</v>
      </c>
      <c r="N2521" s="18" t="s">
        <v>61</v>
      </c>
    </row>
    <row r="2522" spans="3:14" x14ac:dyDescent="0.2">
      <c r="C2522" s="70"/>
      <c r="D2522" s="67"/>
      <c r="E2522" s="4" t="s">
        <v>44</v>
      </c>
      <c r="F2522" s="52" t="str">
        <f t="shared" si="8"/>
        <v>*</v>
      </c>
      <c r="G2522" s="7">
        <v>18</v>
      </c>
      <c r="H2522" s="9">
        <v>5.5555555555560003</v>
      </c>
      <c r="I2522" s="1">
        <v>44.444444444444002</v>
      </c>
      <c r="J2522" s="3" t="s">
        <v>61</v>
      </c>
      <c r="K2522" s="1">
        <v>27.777777777777999</v>
      </c>
      <c r="L2522" s="3" t="s">
        <v>61</v>
      </c>
      <c r="M2522" s="1">
        <v>22.222222222222001</v>
      </c>
      <c r="N2522" s="18" t="s">
        <v>61</v>
      </c>
    </row>
    <row r="2523" spans="3:14" x14ac:dyDescent="0.2">
      <c r="C2523" s="70"/>
      <c r="D2523" s="67"/>
      <c r="E2523" s="4" t="s">
        <v>37</v>
      </c>
      <c r="F2523" s="52" t="str">
        <f t="shared" si="8"/>
        <v>*</v>
      </c>
      <c r="G2523" s="7">
        <v>11</v>
      </c>
      <c r="H2523" s="9">
        <v>18.181818181817999</v>
      </c>
      <c r="I2523" s="1">
        <v>9.0909090909089993</v>
      </c>
      <c r="J2523" s="3" t="s">
        <v>61</v>
      </c>
      <c r="K2523" s="1">
        <v>9.0909090909089993</v>
      </c>
      <c r="L2523" s="3" t="s">
        <v>61</v>
      </c>
      <c r="M2523" s="1">
        <v>18.181818181817999</v>
      </c>
      <c r="N2523" s="8">
        <v>45.454545454544999</v>
      </c>
    </row>
    <row r="2524" spans="3:14" x14ac:dyDescent="0.2">
      <c r="C2524" s="70"/>
      <c r="D2524" s="66" t="s">
        <v>20</v>
      </c>
      <c r="E2524" s="5" t="s">
        <v>39</v>
      </c>
      <c r="F2524" s="51" t="str">
        <f t="shared" si="8"/>
        <v/>
      </c>
      <c r="G2524" s="6">
        <v>111</v>
      </c>
      <c r="H2524" s="13">
        <v>20.720720720721001</v>
      </c>
      <c r="I2524" s="2">
        <v>24.324324324323999</v>
      </c>
      <c r="J2524" s="2">
        <v>1.8018018018019999</v>
      </c>
      <c r="K2524" s="2">
        <v>32.432432432432002</v>
      </c>
      <c r="L2524" s="2">
        <v>0.90090090090099995</v>
      </c>
      <c r="M2524" s="2">
        <v>7.2072072072070004</v>
      </c>
      <c r="N2524" s="11">
        <v>12.612612612613001</v>
      </c>
    </row>
    <row r="2525" spans="3:14" x14ac:dyDescent="0.2">
      <c r="C2525" s="70"/>
      <c r="D2525" s="67"/>
      <c r="E2525" s="4" t="s">
        <v>40</v>
      </c>
      <c r="F2525" s="52" t="str">
        <f t="shared" si="8"/>
        <v/>
      </c>
      <c r="G2525" s="7">
        <v>339</v>
      </c>
      <c r="H2525" s="9">
        <v>30.088495575221</v>
      </c>
      <c r="I2525" s="1">
        <v>15.339233038348</v>
      </c>
      <c r="J2525" s="1">
        <v>0.58997050147499996</v>
      </c>
      <c r="K2525" s="1">
        <v>38.643067846607998</v>
      </c>
      <c r="L2525" s="1">
        <v>0.58997050147499996</v>
      </c>
      <c r="M2525" s="1">
        <v>6.194690265487</v>
      </c>
      <c r="N2525" s="8">
        <v>8.5545722713860002</v>
      </c>
    </row>
    <row r="2526" spans="3:14" x14ac:dyDescent="0.2">
      <c r="C2526" s="70"/>
      <c r="D2526" s="67"/>
      <c r="E2526" s="4" t="s">
        <v>41</v>
      </c>
      <c r="F2526" s="52" t="str">
        <f t="shared" si="8"/>
        <v/>
      </c>
      <c r="G2526" s="7">
        <v>0</v>
      </c>
      <c r="H2526" s="17" t="s">
        <v>61</v>
      </c>
      <c r="I2526" s="3" t="s">
        <v>61</v>
      </c>
      <c r="J2526" s="3" t="s">
        <v>61</v>
      </c>
      <c r="K2526" s="3" t="s">
        <v>61</v>
      </c>
      <c r="L2526" s="3" t="s">
        <v>61</v>
      </c>
      <c r="M2526" s="3" t="s">
        <v>61</v>
      </c>
      <c r="N2526" s="18" t="s">
        <v>61</v>
      </c>
    </row>
    <row r="2527" spans="3:14" x14ac:dyDescent="0.2">
      <c r="C2527" s="70"/>
      <c r="D2527" s="67"/>
      <c r="E2527" s="4" t="s">
        <v>42</v>
      </c>
      <c r="F2527" s="52" t="str">
        <f t="shared" si="8"/>
        <v>*</v>
      </c>
      <c r="G2527" s="7">
        <v>9</v>
      </c>
      <c r="H2527" s="9">
        <v>11.111111111111001</v>
      </c>
      <c r="I2527" s="1">
        <v>44.444444444444002</v>
      </c>
      <c r="J2527" s="3" t="s">
        <v>61</v>
      </c>
      <c r="K2527" s="1">
        <v>22.222222222222001</v>
      </c>
      <c r="L2527" s="3" t="s">
        <v>61</v>
      </c>
      <c r="M2527" s="1">
        <v>11.111111111111001</v>
      </c>
      <c r="N2527" s="8">
        <v>11.111111111111001</v>
      </c>
    </row>
    <row r="2528" spans="3:14" x14ac:dyDescent="0.2">
      <c r="C2528" s="70"/>
      <c r="D2528" s="67"/>
      <c r="E2528" s="4" t="s">
        <v>43</v>
      </c>
      <c r="F2528" s="52" t="str">
        <f t="shared" si="8"/>
        <v>*</v>
      </c>
      <c r="G2528" s="7">
        <v>3</v>
      </c>
      <c r="H2528" s="17" t="s">
        <v>61</v>
      </c>
      <c r="I2528" s="1">
        <v>33.333333333333002</v>
      </c>
      <c r="J2528" s="3" t="s">
        <v>61</v>
      </c>
      <c r="K2528" s="1">
        <v>66.666666666666998</v>
      </c>
      <c r="L2528" s="3" t="s">
        <v>61</v>
      </c>
      <c r="M2528" s="3" t="s">
        <v>61</v>
      </c>
      <c r="N2528" s="18" t="s">
        <v>61</v>
      </c>
    </row>
    <row r="2529" spans="3:14" x14ac:dyDescent="0.2">
      <c r="C2529" s="70"/>
      <c r="D2529" s="67"/>
      <c r="E2529" s="4" t="s">
        <v>44</v>
      </c>
      <c r="F2529" s="52" t="str">
        <f t="shared" si="8"/>
        <v>*</v>
      </c>
      <c r="G2529" s="7">
        <v>9</v>
      </c>
      <c r="H2529" s="9">
        <v>11.111111111111001</v>
      </c>
      <c r="I2529" s="1">
        <v>44.444444444444002</v>
      </c>
      <c r="J2529" s="3" t="s">
        <v>61</v>
      </c>
      <c r="K2529" s="1">
        <v>33.333333333333002</v>
      </c>
      <c r="L2529" s="3" t="s">
        <v>61</v>
      </c>
      <c r="M2529" s="1">
        <v>11.111111111111001</v>
      </c>
      <c r="N2529" s="18" t="s">
        <v>61</v>
      </c>
    </row>
    <row r="2530" spans="3:14" x14ac:dyDescent="0.2">
      <c r="C2530" s="70"/>
      <c r="D2530" s="67"/>
      <c r="E2530" s="4" t="s">
        <v>37</v>
      </c>
      <c r="F2530" s="52" t="str">
        <f t="shared" si="8"/>
        <v>*</v>
      </c>
      <c r="G2530" s="7">
        <v>4</v>
      </c>
      <c r="H2530" s="9">
        <v>25</v>
      </c>
      <c r="I2530" s="3" t="s">
        <v>61</v>
      </c>
      <c r="J2530" s="3" t="s">
        <v>61</v>
      </c>
      <c r="K2530" s="3" t="s">
        <v>61</v>
      </c>
      <c r="L2530" s="3" t="s">
        <v>61</v>
      </c>
      <c r="M2530" s="1">
        <v>25</v>
      </c>
      <c r="N2530" s="8">
        <v>50</v>
      </c>
    </row>
    <row r="2531" spans="3:14" x14ac:dyDescent="0.2">
      <c r="C2531" s="70"/>
      <c r="D2531" s="66" t="s">
        <v>21</v>
      </c>
      <c r="E2531" s="5" t="s">
        <v>39</v>
      </c>
      <c r="F2531" s="51" t="str">
        <f t="shared" si="8"/>
        <v/>
      </c>
      <c r="G2531" s="6">
        <v>202</v>
      </c>
      <c r="H2531" s="13">
        <v>16.831683168316999</v>
      </c>
      <c r="I2531" s="2">
        <v>25.742574257426</v>
      </c>
      <c r="J2531" s="2">
        <v>0.99009900990099997</v>
      </c>
      <c r="K2531" s="2">
        <v>28.217821782178</v>
      </c>
      <c r="L2531" s="2">
        <v>0.99009900990099997</v>
      </c>
      <c r="M2531" s="2">
        <v>18.316831683168001</v>
      </c>
      <c r="N2531" s="11">
        <v>8.9108910891090005</v>
      </c>
    </row>
    <row r="2532" spans="3:14" x14ac:dyDescent="0.2">
      <c r="C2532" s="70"/>
      <c r="D2532" s="67"/>
      <c r="E2532" s="4" t="s">
        <v>40</v>
      </c>
      <c r="F2532" s="52" t="str">
        <f t="shared" si="8"/>
        <v/>
      </c>
      <c r="G2532" s="7">
        <v>308</v>
      </c>
      <c r="H2532" s="9">
        <v>25.974025974025999</v>
      </c>
      <c r="I2532" s="1">
        <v>15.909090909091001</v>
      </c>
      <c r="J2532" s="1">
        <v>0.974025974026</v>
      </c>
      <c r="K2532" s="1">
        <v>34.415584415584</v>
      </c>
      <c r="L2532" s="1">
        <v>2.2727272727269998</v>
      </c>
      <c r="M2532" s="1">
        <v>7.792207792208</v>
      </c>
      <c r="N2532" s="8">
        <v>12.662337662338</v>
      </c>
    </row>
    <row r="2533" spans="3:14" x14ac:dyDescent="0.2">
      <c r="C2533" s="70"/>
      <c r="D2533" s="67"/>
      <c r="E2533" s="4" t="s">
        <v>41</v>
      </c>
      <c r="F2533" s="52" t="str">
        <f t="shared" si="8"/>
        <v/>
      </c>
      <c r="G2533" s="7">
        <v>0</v>
      </c>
      <c r="H2533" s="17" t="s">
        <v>61</v>
      </c>
      <c r="I2533" s="3" t="s">
        <v>61</v>
      </c>
      <c r="J2533" s="3" t="s">
        <v>61</v>
      </c>
      <c r="K2533" s="3" t="s">
        <v>61</v>
      </c>
      <c r="L2533" s="3" t="s">
        <v>61</v>
      </c>
      <c r="M2533" s="3" t="s">
        <v>61</v>
      </c>
      <c r="N2533" s="18" t="s">
        <v>61</v>
      </c>
    </row>
    <row r="2534" spans="3:14" x14ac:dyDescent="0.2">
      <c r="C2534" s="70"/>
      <c r="D2534" s="67"/>
      <c r="E2534" s="4" t="s">
        <v>42</v>
      </c>
      <c r="F2534" s="52" t="str">
        <f t="shared" si="8"/>
        <v>*</v>
      </c>
      <c r="G2534" s="7">
        <v>5</v>
      </c>
      <c r="H2534" s="9">
        <v>20</v>
      </c>
      <c r="I2534" s="3" t="s">
        <v>61</v>
      </c>
      <c r="J2534" s="1">
        <v>20</v>
      </c>
      <c r="K2534" s="1">
        <v>20</v>
      </c>
      <c r="L2534" s="1">
        <v>20</v>
      </c>
      <c r="M2534" s="1">
        <v>20</v>
      </c>
      <c r="N2534" s="18" t="s">
        <v>61</v>
      </c>
    </row>
    <row r="2535" spans="3:14" x14ac:dyDescent="0.2">
      <c r="C2535" s="70"/>
      <c r="D2535" s="67"/>
      <c r="E2535" s="4" t="s">
        <v>43</v>
      </c>
      <c r="F2535" s="52" t="str">
        <f t="shared" si="8"/>
        <v>*</v>
      </c>
      <c r="G2535" s="7">
        <v>3</v>
      </c>
      <c r="H2535" s="9">
        <v>33.333333333333002</v>
      </c>
      <c r="I2535" s="1">
        <v>33.333333333333002</v>
      </c>
      <c r="J2535" s="3" t="s">
        <v>61</v>
      </c>
      <c r="K2535" s="3" t="s">
        <v>61</v>
      </c>
      <c r="L2535" s="3" t="s">
        <v>61</v>
      </c>
      <c r="M2535" s="1">
        <v>33.333333333333002</v>
      </c>
      <c r="N2535" s="18" t="s">
        <v>61</v>
      </c>
    </row>
    <row r="2536" spans="3:14" x14ac:dyDescent="0.2">
      <c r="C2536" s="70"/>
      <c r="D2536" s="67"/>
      <c r="E2536" s="4" t="s">
        <v>44</v>
      </c>
      <c r="F2536" s="52" t="str">
        <f t="shared" si="8"/>
        <v>*</v>
      </c>
      <c r="G2536" s="7">
        <v>9</v>
      </c>
      <c r="H2536" s="17" t="s">
        <v>61</v>
      </c>
      <c r="I2536" s="1">
        <v>44.444444444444002</v>
      </c>
      <c r="J2536" s="3" t="s">
        <v>61</v>
      </c>
      <c r="K2536" s="1">
        <v>22.222222222222001</v>
      </c>
      <c r="L2536" s="3" t="s">
        <v>61</v>
      </c>
      <c r="M2536" s="1">
        <v>33.333333333333002</v>
      </c>
      <c r="N2536" s="18" t="s">
        <v>61</v>
      </c>
    </row>
    <row r="2537" spans="3:14" x14ac:dyDescent="0.2">
      <c r="C2537" s="70"/>
      <c r="D2537" s="67"/>
      <c r="E2537" s="4" t="s">
        <v>37</v>
      </c>
      <c r="F2537" s="52" t="str">
        <f t="shared" si="8"/>
        <v>*</v>
      </c>
      <c r="G2537" s="7">
        <v>7</v>
      </c>
      <c r="H2537" s="9">
        <v>14.285714285714</v>
      </c>
      <c r="I2537" s="1">
        <v>14.285714285714</v>
      </c>
      <c r="J2537" s="3" t="s">
        <v>61</v>
      </c>
      <c r="K2537" s="1">
        <v>14.285714285714</v>
      </c>
      <c r="L2537" s="3" t="s">
        <v>61</v>
      </c>
      <c r="M2537" s="1">
        <v>14.285714285714</v>
      </c>
      <c r="N2537" s="8">
        <v>42.857142857143003</v>
      </c>
    </row>
    <row r="2538" spans="3:14" x14ac:dyDescent="0.2">
      <c r="C2538" s="66" t="s">
        <v>45</v>
      </c>
      <c r="D2538" s="64" t="s">
        <v>19</v>
      </c>
      <c r="E2538" s="5" t="s">
        <v>46</v>
      </c>
      <c r="F2538" s="51" t="str">
        <f t="shared" si="8"/>
        <v/>
      </c>
      <c r="G2538" s="6">
        <v>515</v>
      </c>
      <c r="H2538" s="13">
        <v>26.601941747573001</v>
      </c>
      <c r="I2538" s="2">
        <v>15.145631067961</v>
      </c>
      <c r="J2538" s="2">
        <v>0.38834951456299999</v>
      </c>
      <c r="K2538" s="2">
        <v>38.446601941748</v>
      </c>
      <c r="L2538" s="2">
        <v>1.359223300971</v>
      </c>
      <c r="M2538" s="2">
        <v>8.1553398058249993</v>
      </c>
      <c r="N2538" s="11">
        <v>9.9029126213590004</v>
      </c>
    </row>
    <row r="2539" spans="3:14" ht="26" x14ac:dyDescent="0.2">
      <c r="C2539" s="70"/>
      <c r="D2539" s="65"/>
      <c r="E2539" s="4" t="s">
        <v>47</v>
      </c>
      <c r="F2539" s="52" t="str">
        <f t="shared" si="8"/>
        <v/>
      </c>
      <c r="G2539" s="7">
        <v>228</v>
      </c>
      <c r="H2539" s="9">
        <v>25.877192982455998</v>
      </c>
      <c r="I2539" s="1">
        <v>16.666666666666998</v>
      </c>
      <c r="J2539" s="1">
        <v>1.7543859649119999</v>
      </c>
      <c r="K2539" s="1">
        <v>35.964912280702002</v>
      </c>
      <c r="L2539" s="1">
        <v>0.87719298245599997</v>
      </c>
      <c r="M2539" s="1">
        <v>7.4561403508769999</v>
      </c>
      <c r="N2539" s="8">
        <v>11.403508771929999</v>
      </c>
    </row>
    <row r="2540" spans="3:14" x14ac:dyDescent="0.2">
      <c r="C2540" s="70"/>
      <c r="D2540" s="65"/>
      <c r="E2540" s="4" t="s">
        <v>48</v>
      </c>
      <c r="F2540" s="52" t="str">
        <f t="shared" ref="F2540:F2552" si="9">IF(G2540=0,"",IF(G2540&lt;=49,"*",""))</f>
        <v>*</v>
      </c>
      <c r="G2540" s="7">
        <v>22</v>
      </c>
      <c r="H2540" s="9">
        <v>22.727272727273</v>
      </c>
      <c r="I2540" s="1">
        <v>18.181818181817999</v>
      </c>
      <c r="J2540" s="3" t="s">
        <v>61</v>
      </c>
      <c r="K2540" s="1">
        <v>36.363636363635997</v>
      </c>
      <c r="L2540" s="3" t="s">
        <v>61</v>
      </c>
      <c r="M2540" s="1">
        <v>13.636363636364001</v>
      </c>
      <c r="N2540" s="8">
        <v>9.0909090909089993</v>
      </c>
    </row>
    <row r="2541" spans="3:14" ht="39" x14ac:dyDescent="0.2">
      <c r="C2541" s="70"/>
      <c r="D2541" s="65"/>
      <c r="E2541" s="4" t="s">
        <v>49</v>
      </c>
      <c r="F2541" s="52" t="str">
        <f t="shared" si="9"/>
        <v/>
      </c>
      <c r="G2541" s="7">
        <v>207</v>
      </c>
      <c r="H2541" s="9">
        <v>18.840579710145001</v>
      </c>
      <c r="I2541" s="1">
        <v>30.434782608696</v>
      </c>
      <c r="J2541" s="1">
        <v>1.9323671497579999</v>
      </c>
      <c r="K2541" s="1">
        <v>22.222222222222001</v>
      </c>
      <c r="L2541" s="1">
        <v>1.449275362319</v>
      </c>
      <c r="M2541" s="1">
        <v>14.975845410628001</v>
      </c>
      <c r="N2541" s="8">
        <v>10.144927536232</v>
      </c>
    </row>
    <row r="2542" spans="3:14" x14ac:dyDescent="0.2">
      <c r="C2542" s="70"/>
      <c r="D2542" s="65"/>
      <c r="E2542" s="4" t="s">
        <v>50</v>
      </c>
      <c r="F2542" s="52" t="str">
        <f t="shared" si="9"/>
        <v>*</v>
      </c>
      <c r="G2542" s="7">
        <v>12</v>
      </c>
      <c r="H2542" s="17" t="s">
        <v>61</v>
      </c>
      <c r="I2542" s="1">
        <v>58.333333333333002</v>
      </c>
      <c r="J2542" s="3" t="s">
        <v>61</v>
      </c>
      <c r="K2542" s="1">
        <v>8.333333333333</v>
      </c>
      <c r="L2542" s="3" t="s">
        <v>61</v>
      </c>
      <c r="M2542" s="1">
        <v>25</v>
      </c>
      <c r="N2542" s="8">
        <v>8.333333333333</v>
      </c>
    </row>
    <row r="2543" spans="3:14" x14ac:dyDescent="0.2">
      <c r="C2543" s="70"/>
      <c r="D2543" s="65"/>
      <c r="E2543" s="4" t="s">
        <v>44</v>
      </c>
      <c r="F2543" s="52" t="str">
        <f t="shared" si="9"/>
        <v>*</v>
      </c>
      <c r="G2543" s="7">
        <v>15</v>
      </c>
      <c r="H2543" s="9">
        <v>26.666666666666998</v>
      </c>
      <c r="I2543" s="1">
        <v>26.666666666666998</v>
      </c>
      <c r="J2543" s="3" t="s">
        <v>61</v>
      </c>
      <c r="K2543" s="1">
        <v>26.666666666666998</v>
      </c>
      <c r="L2543" s="3" t="s">
        <v>61</v>
      </c>
      <c r="M2543" s="1">
        <v>13.333333333333</v>
      </c>
      <c r="N2543" s="8">
        <v>6.666666666667</v>
      </c>
    </row>
    <row r="2544" spans="3:14" x14ac:dyDescent="0.2">
      <c r="C2544" s="70"/>
      <c r="D2544" s="65"/>
      <c r="E2544" s="4" t="s">
        <v>37</v>
      </c>
      <c r="F2544" s="52" t="str">
        <f t="shared" si="9"/>
        <v>*</v>
      </c>
      <c r="G2544" s="7">
        <v>10</v>
      </c>
      <c r="H2544" s="9">
        <v>10</v>
      </c>
      <c r="I2544" s="1">
        <v>10</v>
      </c>
      <c r="J2544" s="3" t="s">
        <v>61</v>
      </c>
      <c r="K2544" s="1">
        <v>20</v>
      </c>
      <c r="L2544" s="1">
        <v>10</v>
      </c>
      <c r="M2544" s="1">
        <v>10</v>
      </c>
      <c r="N2544" s="8">
        <v>40</v>
      </c>
    </row>
    <row r="2545" spans="2:24" x14ac:dyDescent="0.2">
      <c r="C2545" s="70"/>
      <c r="D2545" s="65"/>
      <c r="E2545" s="4" t="s">
        <v>51</v>
      </c>
      <c r="F2545" s="52" t="str">
        <f t="shared" si="9"/>
        <v/>
      </c>
      <c r="G2545" s="7">
        <v>743</v>
      </c>
      <c r="H2545" s="9">
        <v>26.379542395693001</v>
      </c>
      <c r="I2545" s="1">
        <v>15.612382234186001</v>
      </c>
      <c r="J2545" s="1">
        <v>0.807537012113</v>
      </c>
      <c r="K2545" s="1">
        <v>37.685060565275997</v>
      </c>
      <c r="L2545" s="1">
        <v>1.2113055181700001</v>
      </c>
      <c r="M2545" s="1">
        <v>7.9407806191120001</v>
      </c>
      <c r="N2545" s="8">
        <v>10.363391655451</v>
      </c>
    </row>
    <row r="2546" spans="2:24" x14ac:dyDescent="0.2">
      <c r="C2546" s="70"/>
      <c r="D2546" s="65"/>
      <c r="E2546" s="4" t="s">
        <v>52</v>
      </c>
      <c r="F2546" s="52" t="str">
        <f t="shared" si="9"/>
        <v/>
      </c>
      <c r="G2546" s="7">
        <v>229</v>
      </c>
      <c r="H2546" s="9">
        <v>19.213973799127</v>
      </c>
      <c r="I2546" s="1">
        <v>29.257641921396999</v>
      </c>
      <c r="J2546" s="1">
        <v>1.7467248908299999</v>
      </c>
      <c r="K2546" s="1">
        <v>23.580786026201</v>
      </c>
      <c r="L2546" s="1">
        <v>1.310043668122</v>
      </c>
      <c r="M2546" s="1">
        <v>14.847161572052</v>
      </c>
      <c r="N2546" s="8">
        <v>10.043668122271001</v>
      </c>
    </row>
    <row r="2547" spans="2:24" x14ac:dyDescent="0.2">
      <c r="C2547" s="66" t="s">
        <v>53</v>
      </c>
      <c r="D2547" s="64" t="s">
        <v>19</v>
      </c>
      <c r="E2547" s="5" t="s">
        <v>54</v>
      </c>
      <c r="F2547" s="51" t="str">
        <f t="shared" si="9"/>
        <v/>
      </c>
      <c r="G2547" s="6">
        <v>323</v>
      </c>
      <c r="H2547" s="13">
        <v>23.529411764706001</v>
      </c>
      <c r="I2547" s="2">
        <v>19.195046439628001</v>
      </c>
      <c r="J2547" s="2">
        <v>0.92879256965900003</v>
      </c>
      <c r="K2547" s="2">
        <v>36.222910216717999</v>
      </c>
      <c r="L2547" s="2">
        <v>0.92879256965900003</v>
      </c>
      <c r="M2547" s="2">
        <v>7.7399380804950004</v>
      </c>
      <c r="N2547" s="11">
        <v>11.455108359133</v>
      </c>
    </row>
    <row r="2548" spans="2:24" x14ac:dyDescent="0.2">
      <c r="C2548" s="70"/>
      <c r="D2548" s="65"/>
      <c r="E2548" s="4" t="s">
        <v>55</v>
      </c>
      <c r="F2548" s="52" t="str">
        <f t="shared" si="9"/>
        <v/>
      </c>
      <c r="G2548" s="7">
        <v>427</v>
      </c>
      <c r="H2548" s="9">
        <v>25.526932084308999</v>
      </c>
      <c r="I2548" s="1">
        <v>19.203747072599999</v>
      </c>
      <c r="J2548" s="1">
        <v>0.70257611241200002</v>
      </c>
      <c r="K2548" s="1">
        <v>32.786885245901999</v>
      </c>
      <c r="L2548" s="1">
        <v>1.405152224824</v>
      </c>
      <c r="M2548" s="1">
        <v>12.177985948478</v>
      </c>
      <c r="N2548" s="8">
        <v>8.1967213114750006</v>
      </c>
    </row>
    <row r="2549" spans="2:24" x14ac:dyDescent="0.2">
      <c r="C2549" s="70"/>
      <c r="D2549" s="65"/>
      <c r="E2549" s="4" t="s">
        <v>56</v>
      </c>
      <c r="F2549" s="52" t="str">
        <f t="shared" si="9"/>
        <v/>
      </c>
      <c r="G2549" s="7">
        <v>259</v>
      </c>
      <c r="H2549" s="9">
        <v>23.166023166022999</v>
      </c>
      <c r="I2549" s="1">
        <v>19.691119691120001</v>
      </c>
      <c r="J2549" s="1">
        <v>1.5444015444020001</v>
      </c>
      <c r="K2549" s="1">
        <v>32.432432432432002</v>
      </c>
      <c r="L2549" s="1">
        <v>1.5444015444020001</v>
      </c>
      <c r="M2549" s="1">
        <v>8.4942084942079994</v>
      </c>
      <c r="N2549" s="8">
        <v>13.127413127413</v>
      </c>
    </row>
    <row r="2550" spans="2:24" x14ac:dyDescent="0.2">
      <c r="C2550" s="66" t="s">
        <v>57</v>
      </c>
      <c r="D2550" s="64" t="s">
        <v>19</v>
      </c>
      <c r="E2550" s="5" t="s">
        <v>58</v>
      </c>
      <c r="F2550" s="51" t="str">
        <f t="shared" si="9"/>
        <v/>
      </c>
      <c r="G2550" s="6">
        <v>341</v>
      </c>
      <c r="H2550" s="13">
        <v>24.633431085043998</v>
      </c>
      <c r="I2550" s="2">
        <v>19.061583577713002</v>
      </c>
      <c r="J2550" s="2">
        <v>1.173020527859</v>
      </c>
      <c r="K2550" s="2">
        <v>33.137829912023001</v>
      </c>
      <c r="L2550" s="2">
        <v>1.4662756598240001</v>
      </c>
      <c r="M2550" s="2">
        <v>8.7976539589440002</v>
      </c>
      <c r="N2550" s="11">
        <v>11.730205278592001</v>
      </c>
    </row>
    <row r="2551" spans="2:24" x14ac:dyDescent="0.2">
      <c r="C2551" s="67"/>
      <c r="D2551" s="65"/>
      <c r="E2551" s="4" t="s">
        <v>59</v>
      </c>
      <c r="F2551" s="52" t="str">
        <f t="shared" si="9"/>
        <v/>
      </c>
      <c r="G2551" s="7">
        <v>458</v>
      </c>
      <c r="H2551" s="9">
        <v>21.397379912664</v>
      </c>
      <c r="I2551" s="1">
        <v>18.777292576419001</v>
      </c>
      <c r="J2551" s="1">
        <v>0.87336244541499997</v>
      </c>
      <c r="K2551" s="1">
        <v>35.152838427947998</v>
      </c>
      <c r="L2551" s="1">
        <v>1.7467248908299999</v>
      </c>
      <c r="M2551" s="1">
        <v>10.917030567686</v>
      </c>
      <c r="N2551" s="8">
        <v>11.135371179039</v>
      </c>
    </row>
    <row r="2552" spans="2:24" x14ac:dyDescent="0.2">
      <c r="C2552" s="71"/>
      <c r="D2552" s="68"/>
      <c r="E2552" s="19" t="s">
        <v>60</v>
      </c>
      <c r="F2552" s="53" t="str">
        <f t="shared" si="9"/>
        <v/>
      </c>
      <c r="G2552" s="21">
        <v>210</v>
      </c>
      <c r="H2552" s="36">
        <v>30</v>
      </c>
      <c r="I2552" s="16">
        <v>20.952380952380999</v>
      </c>
      <c r="J2552" s="16">
        <v>0.95238095238099996</v>
      </c>
      <c r="K2552" s="16">
        <v>31.904761904762001</v>
      </c>
      <c r="L2552" s="38" t="s">
        <v>61</v>
      </c>
      <c r="M2552" s="16">
        <v>9.0476190476189995</v>
      </c>
      <c r="N2552" s="34">
        <v>7.1428571428570002</v>
      </c>
    </row>
    <row r="2553" spans="2:24" x14ac:dyDescent="0.2">
      <c r="C2553" s="44" t="s">
        <v>626</v>
      </c>
    </row>
    <row r="2554" spans="2:24" x14ac:dyDescent="0.2">
      <c r="B2554" s="22" t="str">
        <f xml:space="preserve"> HYPERLINK("#'目次'!B37", "[31]")</f>
        <v>[31]</v>
      </c>
      <c r="C2554" s="58" t="s">
        <v>346</v>
      </c>
      <c r="D2554" s="59"/>
      <c r="E2554" s="59"/>
      <c r="F2554" s="59"/>
      <c r="G2554" s="59"/>
      <c r="H2554" s="59"/>
      <c r="I2554" s="59"/>
      <c r="J2554" s="59"/>
      <c r="K2554" s="59"/>
      <c r="L2554" s="59"/>
      <c r="M2554" s="59"/>
      <c r="N2554" s="59"/>
      <c r="O2554" s="59"/>
      <c r="P2554" s="59"/>
      <c r="Q2554" s="59"/>
      <c r="R2554" s="59"/>
      <c r="S2554" s="59"/>
      <c r="T2554" s="59"/>
      <c r="U2554" s="59"/>
      <c r="V2554" s="59"/>
    </row>
    <row r="2557" spans="2:24" x14ac:dyDescent="0.2">
      <c r="C2557" s="58" t="s">
        <v>13</v>
      </c>
      <c r="D2557" s="59"/>
      <c r="E2557" s="59"/>
      <c r="F2557" s="59"/>
      <c r="G2557" s="59"/>
      <c r="H2557" s="59"/>
      <c r="I2557" s="59"/>
      <c r="J2557" s="59"/>
      <c r="K2557" s="59"/>
      <c r="L2557" s="59"/>
      <c r="M2557" s="59"/>
      <c r="N2557" s="59"/>
      <c r="O2557" s="59"/>
      <c r="P2557" s="59"/>
      <c r="Q2557" s="59"/>
      <c r="R2557" s="59"/>
      <c r="S2557" s="59"/>
      <c r="T2557" s="59"/>
      <c r="U2557" s="59"/>
      <c r="V2557" s="59"/>
    </row>
    <row r="2558" spans="2:24" ht="91" x14ac:dyDescent="0.2">
      <c r="C2558" s="60"/>
      <c r="D2558" s="61"/>
      <c r="E2558" s="61"/>
      <c r="F2558" s="61"/>
      <c r="G2558" s="20" t="s">
        <v>14</v>
      </c>
      <c r="H2558" s="25" t="s">
        <v>347</v>
      </c>
      <c r="I2558" s="10" t="s">
        <v>348</v>
      </c>
      <c r="J2558" s="10" t="s">
        <v>349</v>
      </c>
      <c r="K2558" s="10" t="s">
        <v>350</v>
      </c>
      <c r="L2558" s="10" t="s">
        <v>351</v>
      </c>
      <c r="M2558" s="10" t="s">
        <v>352</v>
      </c>
      <c r="N2558" s="10" t="s">
        <v>353</v>
      </c>
      <c r="O2558" s="10" t="s">
        <v>354</v>
      </c>
      <c r="P2558" s="10" t="s">
        <v>355</v>
      </c>
      <c r="Q2558" s="10" t="s">
        <v>356</v>
      </c>
      <c r="R2558" s="10" t="s">
        <v>357</v>
      </c>
      <c r="S2558" s="10" t="s">
        <v>44</v>
      </c>
      <c r="T2558" s="10" t="s">
        <v>358</v>
      </c>
      <c r="U2558" s="10" t="s">
        <v>122</v>
      </c>
      <c r="V2558" s="10" t="s">
        <v>37</v>
      </c>
      <c r="W2558" s="10" t="s">
        <v>359</v>
      </c>
      <c r="X2558" s="26" t="s">
        <v>137</v>
      </c>
    </row>
    <row r="2559" spans="2:24" x14ac:dyDescent="0.2">
      <c r="C2559" s="62"/>
      <c r="D2559" s="63"/>
      <c r="E2559" s="63"/>
      <c r="F2559" s="63"/>
      <c r="G2559" s="23"/>
      <c r="H2559" s="31"/>
      <c r="I2559" s="12"/>
      <c r="J2559" s="12"/>
      <c r="K2559" s="12"/>
      <c r="L2559" s="12"/>
      <c r="M2559" s="12"/>
      <c r="N2559" s="12"/>
      <c r="O2559" s="12"/>
      <c r="P2559" s="12"/>
      <c r="Q2559" s="12"/>
      <c r="R2559" s="12"/>
      <c r="S2559" s="12"/>
      <c r="T2559" s="12"/>
      <c r="U2559" s="12"/>
      <c r="V2559" s="12"/>
      <c r="W2559" s="12"/>
      <c r="X2559" s="28"/>
    </row>
    <row r="2560" spans="2:24" x14ac:dyDescent="0.2">
      <c r="C2560" s="24"/>
      <c r="D2560" s="30"/>
      <c r="E2560" s="29" t="s">
        <v>14</v>
      </c>
      <c r="F2560" s="50" t="s">
        <v>624</v>
      </c>
      <c r="G2560" s="27">
        <v>1528</v>
      </c>
      <c r="H2560" s="15">
        <v>2.5523560209420002</v>
      </c>
      <c r="I2560" s="15">
        <v>2.8141361256540001</v>
      </c>
      <c r="J2560" s="15">
        <v>3.2068062827229999</v>
      </c>
      <c r="K2560" s="15">
        <v>2.2905759162299999</v>
      </c>
      <c r="L2560" s="15">
        <v>7.8534031413610004</v>
      </c>
      <c r="M2560" s="15">
        <v>4.8429319371729997</v>
      </c>
      <c r="N2560" s="15">
        <v>5.693717277487</v>
      </c>
      <c r="O2560" s="15">
        <v>4.9738219895290001</v>
      </c>
      <c r="P2560" s="15">
        <v>1.0471204188479999</v>
      </c>
      <c r="Q2560" s="15">
        <v>0.58900523560200002</v>
      </c>
      <c r="R2560" s="15">
        <v>0.98167539267000004</v>
      </c>
      <c r="S2560" s="15">
        <v>1.5052356020940001</v>
      </c>
      <c r="T2560" s="15">
        <v>74.738219895287997</v>
      </c>
      <c r="U2560" s="15">
        <v>1.30890052356</v>
      </c>
      <c r="V2560" s="15">
        <v>1.767015706806</v>
      </c>
      <c r="W2560" s="15">
        <v>22.185863874346001</v>
      </c>
      <c r="X2560" s="33">
        <v>116.164921465969</v>
      </c>
    </row>
    <row r="2561" spans="3:24" x14ac:dyDescent="0.2">
      <c r="C2561" s="69" t="s">
        <v>18</v>
      </c>
      <c r="D2561" s="64" t="s">
        <v>19</v>
      </c>
      <c r="E2561" s="5" t="s">
        <v>20</v>
      </c>
      <c r="F2561" s="51" t="s">
        <v>624</v>
      </c>
      <c r="G2561" s="6">
        <v>763</v>
      </c>
      <c r="H2561" s="13">
        <v>3.2765399737880001</v>
      </c>
      <c r="I2561" s="2">
        <v>3.5386631716910002</v>
      </c>
      <c r="J2561" s="2">
        <v>3.014416775885</v>
      </c>
      <c r="K2561" s="2">
        <v>2.0969855832239999</v>
      </c>
      <c r="L2561" s="2">
        <v>6.8152031454779998</v>
      </c>
      <c r="M2561" s="2">
        <v>4.4560943643510003</v>
      </c>
      <c r="N2561" s="2">
        <v>4.4560943643510003</v>
      </c>
      <c r="O2561" s="2">
        <v>4.4560943643510003</v>
      </c>
      <c r="P2561" s="2">
        <v>1.0484927916119999</v>
      </c>
      <c r="Q2561" s="2">
        <v>0.52424639580599997</v>
      </c>
      <c r="R2561" s="2">
        <v>0.91743119266100004</v>
      </c>
      <c r="S2561" s="2">
        <v>1.310615989515</v>
      </c>
      <c r="T2561" s="2">
        <v>76.277850589777003</v>
      </c>
      <c r="U2561" s="2">
        <v>0.78636959370899995</v>
      </c>
      <c r="V2561" s="2">
        <v>2.0969855832239999</v>
      </c>
      <c r="W2561" s="2">
        <v>20.838794233289999</v>
      </c>
      <c r="X2561" s="11">
        <v>115.072083879423</v>
      </c>
    </row>
    <row r="2562" spans="3:24" x14ac:dyDescent="0.2">
      <c r="C2562" s="70"/>
      <c r="D2562" s="65"/>
      <c r="E2562" s="4" t="s">
        <v>21</v>
      </c>
      <c r="F2562" s="52" t="s">
        <v>624</v>
      </c>
      <c r="G2562" s="7">
        <v>765</v>
      </c>
      <c r="H2562" s="9">
        <v>1.830065359477</v>
      </c>
      <c r="I2562" s="1">
        <v>2.0915032679740002</v>
      </c>
      <c r="J2562" s="1">
        <v>3.3986928104579999</v>
      </c>
      <c r="K2562" s="1">
        <v>2.483660130719</v>
      </c>
      <c r="L2562" s="1">
        <v>8.8888888888889994</v>
      </c>
      <c r="M2562" s="1">
        <v>5.2287581699350003</v>
      </c>
      <c r="N2562" s="1">
        <v>6.9281045751630002</v>
      </c>
      <c r="O2562" s="1">
        <v>5.4901960784310004</v>
      </c>
      <c r="P2562" s="1">
        <v>1.0457516339870001</v>
      </c>
      <c r="Q2562" s="1">
        <v>0.65359477124200005</v>
      </c>
      <c r="R2562" s="1">
        <v>1.0457516339870001</v>
      </c>
      <c r="S2562" s="1">
        <v>1.6993464052289999</v>
      </c>
      <c r="T2562" s="1">
        <v>73.202614379085006</v>
      </c>
      <c r="U2562" s="1">
        <v>1.830065359477</v>
      </c>
      <c r="V2562" s="1">
        <v>1.4379084967319999</v>
      </c>
      <c r="W2562" s="1">
        <v>23.529411764706001</v>
      </c>
      <c r="X2562" s="8">
        <v>117.254901960784</v>
      </c>
    </row>
    <row r="2563" spans="3:24" x14ac:dyDescent="0.2">
      <c r="C2563" s="66" t="s">
        <v>22</v>
      </c>
      <c r="D2563" s="66" t="s">
        <v>23</v>
      </c>
      <c r="E2563" s="5" t="s">
        <v>24</v>
      </c>
      <c r="F2563" s="51" t="s">
        <v>624</v>
      </c>
      <c r="G2563" s="6">
        <v>302</v>
      </c>
      <c r="H2563" s="13">
        <v>2.9801324503309998</v>
      </c>
      <c r="I2563" s="2">
        <v>1.655629139073</v>
      </c>
      <c r="J2563" s="2">
        <v>3.311258278146</v>
      </c>
      <c r="K2563" s="2">
        <v>2.9801324503309998</v>
      </c>
      <c r="L2563" s="2">
        <v>7.9470198675499999</v>
      </c>
      <c r="M2563" s="2">
        <v>3.6423841059600002</v>
      </c>
      <c r="N2563" s="2">
        <v>6.9536423841059998</v>
      </c>
      <c r="O2563" s="2">
        <v>2.9801324503309998</v>
      </c>
      <c r="P2563" s="2">
        <v>1.324503311258</v>
      </c>
      <c r="Q2563" s="2">
        <v>0.66225165562900001</v>
      </c>
      <c r="R2563" s="2">
        <v>0.331125827815</v>
      </c>
      <c r="S2563" s="2">
        <v>2.6490066225170001</v>
      </c>
      <c r="T2563" s="2">
        <v>75.165562913906996</v>
      </c>
      <c r="U2563" s="2">
        <v>1.9867549668869999</v>
      </c>
      <c r="V2563" s="2">
        <v>1.9867549668869999</v>
      </c>
      <c r="W2563" s="2">
        <v>20.860927152317998</v>
      </c>
      <c r="X2563" s="11">
        <v>116.55629139072801</v>
      </c>
    </row>
    <row r="2564" spans="3:24" x14ac:dyDescent="0.2">
      <c r="C2564" s="70"/>
      <c r="D2564" s="67"/>
      <c r="E2564" s="4" t="s">
        <v>25</v>
      </c>
      <c r="F2564" s="52" t="s">
        <v>624</v>
      </c>
      <c r="G2564" s="7">
        <v>329</v>
      </c>
      <c r="H2564" s="9">
        <v>4.8632218844980004</v>
      </c>
      <c r="I2564" s="1">
        <v>4.5592705167169996</v>
      </c>
      <c r="J2564" s="1">
        <v>2.7355623100300002</v>
      </c>
      <c r="K2564" s="1">
        <v>3.6474164133740001</v>
      </c>
      <c r="L2564" s="1">
        <v>9.4224924012159992</v>
      </c>
      <c r="M2564" s="1">
        <v>7.2948328267480003</v>
      </c>
      <c r="N2564" s="1">
        <v>5.7750759878420004</v>
      </c>
      <c r="O2564" s="1">
        <v>4.2553191489359996</v>
      </c>
      <c r="P2564" s="1">
        <v>0.91185410334299999</v>
      </c>
      <c r="Q2564" s="1">
        <v>0.60790273556200003</v>
      </c>
      <c r="R2564" s="1">
        <v>0.91185410334299999</v>
      </c>
      <c r="S2564" s="1">
        <v>1.8237082066870001</v>
      </c>
      <c r="T2564" s="1">
        <v>73.252279635258006</v>
      </c>
      <c r="U2564" s="1">
        <v>0.30395136778100001</v>
      </c>
      <c r="V2564" s="1">
        <v>0.60790273556200003</v>
      </c>
      <c r="W2564" s="1">
        <v>25.835866261397999</v>
      </c>
      <c r="X2564" s="8">
        <v>120.97264437690001</v>
      </c>
    </row>
    <row r="2565" spans="3:24" x14ac:dyDescent="0.2">
      <c r="C2565" s="70"/>
      <c r="D2565" s="67"/>
      <c r="E2565" s="4" t="s">
        <v>26</v>
      </c>
      <c r="F2565" s="52" t="s">
        <v>624</v>
      </c>
      <c r="G2565" s="7">
        <v>355</v>
      </c>
      <c r="H2565" s="9">
        <v>1.9718309859150001</v>
      </c>
      <c r="I2565" s="1">
        <v>3.9436619718310002</v>
      </c>
      <c r="J2565" s="1">
        <v>3.0985915492960001</v>
      </c>
      <c r="K2565" s="1">
        <v>1.69014084507</v>
      </c>
      <c r="L2565" s="1">
        <v>7.6056338028169996</v>
      </c>
      <c r="M2565" s="1">
        <v>4.2253521126760001</v>
      </c>
      <c r="N2565" s="1">
        <v>4.7887323943659998</v>
      </c>
      <c r="O2565" s="1">
        <v>4.507042253521</v>
      </c>
      <c r="P2565" s="1">
        <v>1.4084507042250001</v>
      </c>
      <c r="Q2565" s="1">
        <v>0.28169014084499999</v>
      </c>
      <c r="R2565" s="1">
        <v>0.84507042253499998</v>
      </c>
      <c r="S2565" s="1">
        <v>0.84507042253499998</v>
      </c>
      <c r="T2565" s="1">
        <v>78.591549295774996</v>
      </c>
      <c r="U2565" s="1">
        <v>1.12676056338</v>
      </c>
      <c r="V2565" s="1">
        <v>1.12676056338</v>
      </c>
      <c r="W2565" s="1">
        <v>19.154929577465001</v>
      </c>
      <c r="X2565" s="8">
        <v>116.05633802816899</v>
      </c>
    </row>
    <row r="2566" spans="3:24" x14ac:dyDescent="0.2">
      <c r="C2566" s="70"/>
      <c r="D2566" s="67"/>
      <c r="E2566" s="4" t="s">
        <v>27</v>
      </c>
      <c r="F2566" s="52" t="s">
        <v>624</v>
      </c>
      <c r="G2566" s="7">
        <v>254</v>
      </c>
      <c r="H2566" s="9">
        <v>1.1811023622050001</v>
      </c>
      <c r="I2566" s="1">
        <v>1.968503937008</v>
      </c>
      <c r="J2566" s="1">
        <v>3.9370078740159999</v>
      </c>
      <c r="K2566" s="1">
        <v>2.3622047244090001</v>
      </c>
      <c r="L2566" s="1">
        <v>6.6929133858269996</v>
      </c>
      <c r="M2566" s="1">
        <v>4.7244094488190003</v>
      </c>
      <c r="N2566" s="1">
        <v>4.7244094488190003</v>
      </c>
      <c r="O2566" s="1">
        <v>7.8740157480309998</v>
      </c>
      <c r="P2566" s="1">
        <v>0.78740157480299999</v>
      </c>
      <c r="Q2566" s="1">
        <v>1.574803149606</v>
      </c>
      <c r="R2566" s="1">
        <v>1.1811023622050001</v>
      </c>
      <c r="S2566" s="1">
        <v>0.39370078740199999</v>
      </c>
      <c r="T2566" s="1">
        <v>74.409448818897999</v>
      </c>
      <c r="U2566" s="1">
        <v>1.574803149606</v>
      </c>
      <c r="V2566" s="1">
        <v>1.1811023622050001</v>
      </c>
      <c r="W2566" s="1">
        <v>22.834645669291</v>
      </c>
      <c r="X2566" s="8">
        <v>114.566929133858</v>
      </c>
    </row>
    <row r="2567" spans="3:24" x14ac:dyDescent="0.2">
      <c r="C2567" s="70"/>
      <c r="D2567" s="67"/>
      <c r="E2567" s="4" t="s">
        <v>28</v>
      </c>
      <c r="F2567" s="52" t="s">
        <v>624</v>
      </c>
      <c r="G2567" s="7">
        <v>288</v>
      </c>
      <c r="H2567" s="9">
        <v>1.3888888888890001</v>
      </c>
      <c r="I2567" s="1">
        <v>1.3888888888890001</v>
      </c>
      <c r="J2567" s="1">
        <v>3.125</v>
      </c>
      <c r="K2567" s="1">
        <v>0.694444444444</v>
      </c>
      <c r="L2567" s="1">
        <v>7.291666666667</v>
      </c>
      <c r="M2567" s="1">
        <v>4.166666666667</v>
      </c>
      <c r="N2567" s="1">
        <v>6.25</v>
      </c>
      <c r="O2567" s="1">
        <v>5.9027777777779997</v>
      </c>
      <c r="P2567" s="1">
        <v>0.694444444444</v>
      </c>
      <c r="Q2567" s="3" t="s">
        <v>61</v>
      </c>
      <c r="R2567" s="1">
        <v>1.7361111111109999</v>
      </c>
      <c r="S2567" s="1">
        <v>1.7361111111109999</v>
      </c>
      <c r="T2567" s="1">
        <v>71.527777777777999</v>
      </c>
      <c r="U2567" s="1">
        <v>1.7361111111109999</v>
      </c>
      <c r="V2567" s="1">
        <v>4.166666666667</v>
      </c>
      <c r="W2567" s="1">
        <v>22.569444444443999</v>
      </c>
      <c r="X2567" s="8">
        <v>111.805555555556</v>
      </c>
    </row>
    <row r="2568" spans="3:24" x14ac:dyDescent="0.2">
      <c r="C2568" s="70"/>
      <c r="D2568" s="67"/>
      <c r="E2568" s="4" t="s">
        <v>29</v>
      </c>
      <c r="F2568" s="52" t="s">
        <v>624</v>
      </c>
      <c r="G2568" s="7">
        <v>1226</v>
      </c>
      <c r="H2568" s="9">
        <v>2.4469820554649999</v>
      </c>
      <c r="I2568" s="1">
        <v>3.0995106035890001</v>
      </c>
      <c r="J2568" s="1">
        <v>3.181076672104</v>
      </c>
      <c r="K2568" s="1">
        <v>2.120717781403</v>
      </c>
      <c r="L2568" s="1">
        <v>7.8303425774880004</v>
      </c>
      <c r="M2568" s="1">
        <v>5.1386623164760001</v>
      </c>
      <c r="N2568" s="1">
        <v>5.3833605220229996</v>
      </c>
      <c r="O2568" s="1">
        <v>5.464926590538</v>
      </c>
      <c r="P2568" s="1">
        <v>0.97879282218600006</v>
      </c>
      <c r="Q2568" s="1">
        <v>0.57096247960799995</v>
      </c>
      <c r="R2568" s="1">
        <v>1.141924959217</v>
      </c>
      <c r="S2568" s="1">
        <v>1.2234910277319999</v>
      </c>
      <c r="T2568" s="1">
        <v>74.632952691680003</v>
      </c>
      <c r="U2568" s="1">
        <v>1.141924959217</v>
      </c>
      <c r="V2568" s="1">
        <v>1.7128874388249999</v>
      </c>
      <c r="W2568" s="1">
        <v>22.512234910277002</v>
      </c>
      <c r="X2568" s="8">
        <v>116.06851549755299</v>
      </c>
    </row>
    <row r="2569" spans="3:24" x14ac:dyDescent="0.2">
      <c r="C2569" s="70"/>
      <c r="D2569" s="67"/>
      <c r="E2569" s="4" t="s">
        <v>30</v>
      </c>
      <c r="F2569" s="52" t="s">
        <v>624</v>
      </c>
      <c r="G2569" s="7">
        <v>542</v>
      </c>
      <c r="H2569" s="9">
        <v>1.2915129151289999</v>
      </c>
      <c r="I2569" s="1">
        <v>1.6605166051660001</v>
      </c>
      <c r="J2569" s="1">
        <v>3.5055350553509999</v>
      </c>
      <c r="K2569" s="1">
        <v>1.476014760148</v>
      </c>
      <c r="L2569" s="1">
        <v>7.0110701107009996</v>
      </c>
      <c r="M2569" s="1">
        <v>4.4280442804430002</v>
      </c>
      <c r="N2569" s="1">
        <v>5.5350553505539999</v>
      </c>
      <c r="O2569" s="1">
        <v>6.826568265683</v>
      </c>
      <c r="P2569" s="1">
        <v>0.73800738007400002</v>
      </c>
      <c r="Q2569" s="1">
        <v>0.73800738007400002</v>
      </c>
      <c r="R2569" s="1">
        <v>1.476014760148</v>
      </c>
      <c r="S2569" s="1">
        <v>1.1070110701110001</v>
      </c>
      <c r="T2569" s="1">
        <v>72.878228782288005</v>
      </c>
      <c r="U2569" s="1">
        <v>1.6605166051660001</v>
      </c>
      <c r="V2569" s="1">
        <v>2.7675276752769999</v>
      </c>
      <c r="W2569" s="1">
        <v>22.693726937268998</v>
      </c>
      <c r="X2569" s="8">
        <v>113.09963099631</v>
      </c>
    </row>
    <row r="2570" spans="3:24" x14ac:dyDescent="0.2">
      <c r="C2570" s="70"/>
      <c r="D2570" s="66" t="s">
        <v>20</v>
      </c>
      <c r="E2570" s="5" t="s">
        <v>24</v>
      </c>
      <c r="F2570" s="51" t="s">
        <v>624</v>
      </c>
      <c r="G2570" s="6">
        <v>153</v>
      </c>
      <c r="H2570" s="13">
        <v>3.9215686274510002</v>
      </c>
      <c r="I2570" s="2">
        <v>2.6143790849670001</v>
      </c>
      <c r="J2570" s="2">
        <v>3.9215686274510002</v>
      </c>
      <c r="K2570" s="2">
        <v>3.2679738562090002</v>
      </c>
      <c r="L2570" s="2">
        <v>8.4967320261440005</v>
      </c>
      <c r="M2570" s="2">
        <v>3.9215686274510002</v>
      </c>
      <c r="N2570" s="2">
        <v>7.1895424836600004</v>
      </c>
      <c r="O2570" s="2">
        <v>2.6143790849670001</v>
      </c>
      <c r="P2570" s="2">
        <v>1.3071895424840001</v>
      </c>
      <c r="Q2570" s="2">
        <v>1.3071895424840001</v>
      </c>
      <c r="R2570" s="2">
        <v>0.65359477124200005</v>
      </c>
      <c r="S2570" s="2">
        <v>2.6143790849670001</v>
      </c>
      <c r="T2570" s="2">
        <v>71.241830065358997</v>
      </c>
      <c r="U2570" s="2">
        <v>1.9607843137250001</v>
      </c>
      <c r="V2570" s="2">
        <v>3.2679738562090002</v>
      </c>
      <c r="W2570" s="2">
        <v>23.529411764706001</v>
      </c>
      <c r="X2570" s="11">
        <v>118.30065359477101</v>
      </c>
    </row>
    <row r="2571" spans="3:24" x14ac:dyDescent="0.2">
      <c r="C2571" s="70"/>
      <c r="D2571" s="67"/>
      <c r="E2571" s="4" t="s">
        <v>25</v>
      </c>
      <c r="F2571" s="52" t="s">
        <v>624</v>
      </c>
      <c r="G2571" s="7">
        <v>174</v>
      </c>
      <c r="H2571" s="9">
        <v>5.7471264367819996</v>
      </c>
      <c r="I2571" s="1">
        <v>4.5977011494250002</v>
      </c>
      <c r="J2571" s="1">
        <v>2.8735632183909998</v>
      </c>
      <c r="K2571" s="1">
        <v>3.4482758620689999</v>
      </c>
      <c r="L2571" s="1">
        <v>8.6206896551720007</v>
      </c>
      <c r="M2571" s="1">
        <v>6.8965517241379999</v>
      </c>
      <c r="N2571" s="1">
        <v>6.8965517241379999</v>
      </c>
      <c r="O2571" s="1">
        <v>4.5977011494250002</v>
      </c>
      <c r="P2571" s="1">
        <v>1.149425287356</v>
      </c>
      <c r="Q2571" s="1">
        <v>0.57471264367800001</v>
      </c>
      <c r="R2571" s="1">
        <v>0.57471264367800001</v>
      </c>
      <c r="S2571" s="1">
        <v>1.7241379310339999</v>
      </c>
      <c r="T2571" s="1">
        <v>72.413793103448</v>
      </c>
      <c r="U2571" s="3" t="s">
        <v>61</v>
      </c>
      <c r="V2571" s="1">
        <v>1.149425287356</v>
      </c>
      <c r="W2571" s="1">
        <v>26.436781609194998</v>
      </c>
      <c r="X2571" s="8">
        <v>121.264367816092</v>
      </c>
    </row>
    <row r="2572" spans="3:24" x14ac:dyDescent="0.2">
      <c r="C2572" s="70"/>
      <c r="D2572" s="67"/>
      <c r="E2572" s="4" t="s">
        <v>26</v>
      </c>
      <c r="F2572" s="52" t="s">
        <v>624</v>
      </c>
      <c r="G2572" s="7">
        <v>180</v>
      </c>
      <c r="H2572" s="9">
        <v>2.7777777777780002</v>
      </c>
      <c r="I2572" s="1">
        <v>5.5555555555560003</v>
      </c>
      <c r="J2572" s="1">
        <v>2.2222222222219998</v>
      </c>
      <c r="K2572" s="1">
        <v>1.666666666667</v>
      </c>
      <c r="L2572" s="1">
        <v>6.1111111111109997</v>
      </c>
      <c r="M2572" s="1">
        <v>3.333333333333</v>
      </c>
      <c r="N2572" s="1">
        <v>3.333333333333</v>
      </c>
      <c r="O2572" s="1">
        <v>3.8888888888889999</v>
      </c>
      <c r="P2572" s="1">
        <v>2.2222222222219998</v>
      </c>
      <c r="Q2572" s="3" t="s">
        <v>61</v>
      </c>
      <c r="R2572" s="1">
        <v>0.555555555556</v>
      </c>
      <c r="S2572" s="3" t="s">
        <v>61</v>
      </c>
      <c r="T2572" s="1">
        <v>82.222222222222001</v>
      </c>
      <c r="U2572" s="1">
        <v>0.555555555556</v>
      </c>
      <c r="V2572" s="1">
        <v>1.666666666667</v>
      </c>
      <c r="W2572" s="1">
        <v>15.555555555555999</v>
      </c>
      <c r="X2572" s="8">
        <v>116.111111111111</v>
      </c>
    </row>
    <row r="2573" spans="3:24" x14ac:dyDescent="0.2">
      <c r="C2573" s="70"/>
      <c r="D2573" s="67"/>
      <c r="E2573" s="4" t="s">
        <v>27</v>
      </c>
      <c r="F2573" s="52" t="s">
        <v>624</v>
      </c>
      <c r="G2573" s="7">
        <v>121</v>
      </c>
      <c r="H2573" s="9">
        <v>1.6528925619829999</v>
      </c>
      <c r="I2573" s="1">
        <v>1.6528925619829999</v>
      </c>
      <c r="J2573" s="1">
        <v>4.1322314049589997</v>
      </c>
      <c r="K2573" s="1">
        <v>0.82644628099200002</v>
      </c>
      <c r="L2573" s="1">
        <v>4.1322314049589997</v>
      </c>
      <c r="M2573" s="1">
        <v>4.9586776859499997</v>
      </c>
      <c r="N2573" s="3" t="s">
        <v>61</v>
      </c>
      <c r="O2573" s="1">
        <v>4.9586776859499997</v>
      </c>
      <c r="P2573" s="3" t="s">
        <v>61</v>
      </c>
      <c r="Q2573" s="1">
        <v>0.82644628099200002</v>
      </c>
      <c r="R2573" s="1">
        <v>0.82644628099200002</v>
      </c>
      <c r="S2573" s="1">
        <v>0.82644628099200002</v>
      </c>
      <c r="T2573" s="1">
        <v>80.165289256197994</v>
      </c>
      <c r="U2573" s="3" t="s">
        <v>61</v>
      </c>
      <c r="V2573" s="1">
        <v>1.6528925619829999</v>
      </c>
      <c r="W2573" s="1">
        <v>18.181818181817999</v>
      </c>
      <c r="X2573" s="8">
        <v>106.611570247934</v>
      </c>
    </row>
    <row r="2574" spans="3:24" x14ac:dyDescent="0.2">
      <c r="C2574" s="70"/>
      <c r="D2574" s="67"/>
      <c r="E2574" s="4" t="s">
        <v>28</v>
      </c>
      <c r="F2574" s="52" t="s">
        <v>624</v>
      </c>
      <c r="G2574" s="7">
        <v>135</v>
      </c>
      <c r="H2574" s="9">
        <v>1.481481481481</v>
      </c>
      <c r="I2574" s="1">
        <v>2.2222222222219998</v>
      </c>
      <c r="J2574" s="1">
        <v>2.2222222222219998</v>
      </c>
      <c r="K2574" s="1">
        <v>0.74074074074100005</v>
      </c>
      <c r="L2574" s="1">
        <v>5.9259259259260002</v>
      </c>
      <c r="M2574" s="1">
        <v>2.9629629629630001</v>
      </c>
      <c r="N2574" s="1">
        <v>3.7037037037039999</v>
      </c>
      <c r="O2574" s="1">
        <v>6.666666666667</v>
      </c>
      <c r="P2574" s="3" t="s">
        <v>61</v>
      </c>
      <c r="Q2574" s="3" t="s">
        <v>61</v>
      </c>
      <c r="R2574" s="1">
        <v>2.2222222222219998</v>
      </c>
      <c r="S2574" s="1">
        <v>1.481481481481</v>
      </c>
      <c r="T2574" s="1">
        <v>75.555555555555998</v>
      </c>
      <c r="U2574" s="1">
        <v>1.481481481481</v>
      </c>
      <c r="V2574" s="1">
        <v>2.9629629629630001</v>
      </c>
      <c r="W2574" s="1">
        <v>20</v>
      </c>
      <c r="X2574" s="8">
        <v>109.62962962963</v>
      </c>
    </row>
    <row r="2575" spans="3:24" x14ac:dyDescent="0.2">
      <c r="C2575" s="70"/>
      <c r="D2575" s="67"/>
      <c r="E2575" s="4" t="s">
        <v>29</v>
      </c>
      <c r="F2575" s="52" t="s">
        <v>624</v>
      </c>
      <c r="G2575" s="7">
        <v>610</v>
      </c>
      <c r="H2575" s="9">
        <v>3.1147540983609998</v>
      </c>
      <c r="I2575" s="1">
        <v>3.770491803279</v>
      </c>
      <c r="J2575" s="1">
        <v>2.7868852459019999</v>
      </c>
      <c r="K2575" s="1">
        <v>1.8032786885250001</v>
      </c>
      <c r="L2575" s="1">
        <v>6.3934426229510004</v>
      </c>
      <c r="M2575" s="1">
        <v>4.5901639344260001</v>
      </c>
      <c r="N2575" s="1">
        <v>3.770491803279</v>
      </c>
      <c r="O2575" s="1">
        <v>4.918032786885</v>
      </c>
      <c r="P2575" s="1">
        <v>0.98360655737699998</v>
      </c>
      <c r="Q2575" s="1">
        <v>0.32786885245899999</v>
      </c>
      <c r="R2575" s="1">
        <v>0.98360655737699998</v>
      </c>
      <c r="S2575" s="1">
        <v>0.98360655737699998</v>
      </c>
      <c r="T2575" s="1">
        <v>77.540983606557006</v>
      </c>
      <c r="U2575" s="1">
        <v>0.49180327868899998</v>
      </c>
      <c r="V2575" s="1">
        <v>1.8032786885250001</v>
      </c>
      <c r="W2575" s="1">
        <v>20.16393442623</v>
      </c>
      <c r="X2575" s="8">
        <v>114.262295081967</v>
      </c>
    </row>
    <row r="2576" spans="3:24" x14ac:dyDescent="0.2">
      <c r="C2576" s="70"/>
      <c r="D2576" s="67"/>
      <c r="E2576" s="4" t="s">
        <v>30</v>
      </c>
      <c r="F2576" s="52" t="s">
        <v>624</v>
      </c>
      <c r="G2576" s="7">
        <v>256</v>
      </c>
      <c r="H2576" s="9">
        <v>1.5625</v>
      </c>
      <c r="I2576" s="1">
        <v>1.953125</v>
      </c>
      <c r="J2576" s="1">
        <v>3.125</v>
      </c>
      <c r="K2576" s="1">
        <v>0.78125</v>
      </c>
      <c r="L2576" s="1">
        <v>5.078125</v>
      </c>
      <c r="M2576" s="1">
        <v>3.90625</v>
      </c>
      <c r="N2576" s="1">
        <v>1.953125</v>
      </c>
      <c r="O2576" s="1">
        <v>5.859375</v>
      </c>
      <c r="P2576" s="3" t="s">
        <v>61</v>
      </c>
      <c r="Q2576" s="1">
        <v>0.390625</v>
      </c>
      <c r="R2576" s="1">
        <v>1.5625</v>
      </c>
      <c r="S2576" s="1">
        <v>1.171875</v>
      </c>
      <c r="T2576" s="1">
        <v>77.734375</v>
      </c>
      <c r="U2576" s="1">
        <v>0.78125</v>
      </c>
      <c r="V2576" s="1">
        <v>2.34375</v>
      </c>
      <c r="W2576" s="1">
        <v>19.140625</v>
      </c>
      <c r="X2576" s="8">
        <v>108.203125</v>
      </c>
    </row>
    <row r="2577" spans="3:24" x14ac:dyDescent="0.2">
      <c r="C2577" s="70"/>
      <c r="D2577" s="66" t="s">
        <v>21</v>
      </c>
      <c r="E2577" s="5" t="s">
        <v>24</v>
      </c>
      <c r="F2577" s="51" t="s">
        <v>624</v>
      </c>
      <c r="G2577" s="6">
        <v>149</v>
      </c>
      <c r="H2577" s="13">
        <v>2.0134228187919998</v>
      </c>
      <c r="I2577" s="2">
        <v>0.67114093959700005</v>
      </c>
      <c r="J2577" s="2">
        <v>2.6845637583889999</v>
      </c>
      <c r="K2577" s="2">
        <v>2.6845637583889999</v>
      </c>
      <c r="L2577" s="2">
        <v>7.3825503355700004</v>
      </c>
      <c r="M2577" s="2">
        <v>3.355704697987</v>
      </c>
      <c r="N2577" s="2">
        <v>6.7114093959729999</v>
      </c>
      <c r="O2577" s="2">
        <v>3.355704697987</v>
      </c>
      <c r="P2577" s="2">
        <v>1.342281879195</v>
      </c>
      <c r="Q2577" s="14" t="s">
        <v>61</v>
      </c>
      <c r="R2577" s="14" t="s">
        <v>61</v>
      </c>
      <c r="S2577" s="2">
        <v>2.6845637583889999</v>
      </c>
      <c r="T2577" s="2">
        <v>79.194630872483003</v>
      </c>
      <c r="U2577" s="2">
        <v>2.0134228187919998</v>
      </c>
      <c r="V2577" s="2">
        <v>0.67114093959700005</v>
      </c>
      <c r="W2577" s="2">
        <v>18.120805369128</v>
      </c>
      <c r="X2577" s="11">
        <v>114.765100671141</v>
      </c>
    </row>
    <row r="2578" spans="3:24" x14ac:dyDescent="0.2">
      <c r="C2578" s="70"/>
      <c r="D2578" s="67"/>
      <c r="E2578" s="4" t="s">
        <v>25</v>
      </c>
      <c r="F2578" s="52" t="s">
        <v>624</v>
      </c>
      <c r="G2578" s="7">
        <v>155</v>
      </c>
      <c r="H2578" s="9">
        <v>3.8709677419349999</v>
      </c>
      <c r="I2578" s="1">
        <v>4.5161290322580001</v>
      </c>
      <c r="J2578" s="1">
        <v>2.5806451612900001</v>
      </c>
      <c r="K2578" s="1">
        <v>3.8709677419349999</v>
      </c>
      <c r="L2578" s="1">
        <v>10.322580645161</v>
      </c>
      <c r="M2578" s="1">
        <v>7.7419354838709999</v>
      </c>
      <c r="N2578" s="1">
        <v>4.5161290322580001</v>
      </c>
      <c r="O2578" s="1">
        <v>3.8709677419349999</v>
      </c>
      <c r="P2578" s="1">
        <v>0.64516129032299996</v>
      </c>
      <c r="Q2578" s="1">
        <v>0.64516129032299996</v>
      </c>
      <c r="R2578" s="1">
        <v>1.2903225806450001</v>
      </c>
      <c r="S2578" s="1">
        <v>1.935483870968</v>
      </c>
      <c r="T2578" s="1">
        <v>74.193548387096996</v>
      </c>
      <c r="U2578" s="1">
        <v>0.64516129032299996</v>
      </c>
      <c r="V2578" s="3" t="s">
        <v>61</v>
      </c>
      <c r="W2578" s="1">
        <v>25.161290322580999</v>
      </c>
      <c r="X2578" s="8">
        <v>120.645161290323</v>
      </c>
    </row>
    <row r="2579" spans="3:24" x14ac:dyDescent="0.2">
      <c r="C2579" s="70"/>
      <c r="D2579" s="67"/>
      <c r="E2579" s="4" t="s">
        <v>26</v>
      </c>
      <c r="F2579" s="52" t="s">
        <v>624</v>
      </c>
      <c r="G2579" s="7">
        <v>175</v>
      </c>
      <c r="H2579" s="9">
        <v>1.142857142857</v>
      </c>
      <c r="I2579" s="1">
        <v>2.285714285714</v>
      </c>
      <c r="J2579" s="1">
        <v>4</v>
      </c>
      <c r="K2579" s="1">
        <v>1.714285714286</v>
      </c>
      <c r="L2579" s="1">
        <v>9.1428571428570002</v>
      </c>
      <c r="M2579" s="1">
        <v>5.1428571428570002</v>
      </c>
      <c r="N2579" s="1">
        <v>6.2857142857139996</v>
      </c>
      <c r="O2579" s="1">
        <v>5.1428571428570002</v>
      </c>
      <c r="P2579" s="1">
        <v>0.57142857142900005</v>
      </c>
      <c r="Q2579" s="1">
        <v>0.57142857142900005</v>
      </c>
      <c r="R2579" s="1">
        <v>1.142857142857</v>
      </c>
      <c r="S2579" s="1">
        <v>1.714285714286</v>
      </c>
      <c r="T2579" s="1">
        <v>74.857142857143003</v>
      </c>
      <c r="U2579" s="1">
        <v>1.714285714286</v>
      </c>
      <c r="V2579" s="1">
        <v>0.57142857142900005</v>
      </c>
      <c r="W2579" s="1">
        <v>22.857142857143</v>
      </c>
      <c r="X2579" s="8">
        <v>116</v>
      </c>
    </row>
    <row r="2580" spans="3:24" x14ac:dyDescent="0.2">
      <c r="C2580" s="70"/>
      <c r="D2580" s="67"/>
      <c r="E2580" s="4" t="s">
        <v>27</v>
      </c>
      <c r="F2580" s="52" t="s">
        <v>624</v>
      </c>
      <c r="G2580" s="7">
        <v>133</v>
      </c>
      <c r="H2580" s="9">
        <v>0.75187969924800002</v>
      </c>
      <c r="I2580" s="1">
        <v>2.255639097744</v>
      </c>
      <c r="J2580" s="1">
        <v>3.7593984962409999</v>
      </c>
      <c r="K2580" s="1">
        <v>3.7593984962409999</v>
      </c>
      <c r="L2580" s="1">
        <v>9.0225563909769999</v>
      </c>
      <c r="M2580" s="1">
        <v>4.511278195489</v>
      </c>
      <c r="N2580" s="1">
        <v>9.0225563909769999</v>
      </c>
      <c r="O2580" s="1">
        <v>10.526315789473999</v>
      </c>
      <c r="P2580" s="1">
        <v>1.503759398496</v>
      </c>
      <c r="Q2580" s="1">
        <v>2.255639097744</v>
      </c>
      <c r="R2580" s="1">
        <v>1.503759398496</v>
      </c>
      <c r="S2580" s="3" t="s">
        <v>61</v>
      </c>
      <c r="T2580" s="1">
        <v>69.172932330826995</v>
      </c>
      <c r="U2580" s="1">
        <v>3.0075187969920001</v>
      </c>
      <c r="V2580" s="1">
        <v>0.75187969924800002</v>
      </c>
      <c r="W2580" s="1">
        <v>27.067669172932</v>
      </c>
      <c r="X2580" s="8">
        <v>121.80451127819499</v>
      </c>
    </row>
    <row r="2581" spans="3:24" x14ac:dyDescent="0.2">
      <c r="C2581" s="70"/>
      <c r="D2581" s="67"/>
      <c r="E2581" s="4" t="s">
        <v>28</v>
      </c>
      <c r="F2581" s="52" t="s">
        <v>624</v>
      </c>
      <c r="G2581" s="7">
        <v>153</v>
      </c>
      <c r="H2581" s="9">
        <v>1.3071895424840001</v>
      </c>
      <c r="I2581" s="1">
        <v>0.65359477124200005</v>
      </c>
      <c r="J2581" s="1">
        <v>3.9215686274510002</v>
      </c>
      <c r="K2581" s="1">
        <v>0.65359477124200005</v>
      </c>
      <c r="L2581" s="1">
        <v>8.4967320261440005</v>
      </c>
      <c r="M2581" s="1">
        <v>5.2287581699350003</v>
      </c>
      <c r="N2581" s="1">
        <v>8.4967320261440005</v>
      </c>
      <c r="O2581" s="1">
        <v>5.2287581699350003</v>
      </c>
      <c r="P2581" s="1">
        <v>1.3071895424840001</v>
      </c>
      <c r="Q2581" s="3" t="s">
        <v>61</v>
      </c>
      <c r="R2581" s="1">
        <v>1.3071895424840001</v>
      </c>
      <c r="S2581" s="1">
        <v>1.9607843137250001</v>
      </c>
      <c r="T2581" s="1">
        <v>67.97385620915</v>
      </c>
      <c r="U2581" s="1">
        <v>1.9607843137250001</v>
      </c>
      <c r="V2581" s="1">
        <v>5.2287581699350003</v>
      </c>
      <c r="W2581" s="1">
        <v>24.836601307190001</v>
      </c>
      <c r="X2581" s="8">
        <v>113.725490196078</v>
      </c>
    </row>
    <row r="2582" spans="3:24" x14ac:dyDescent="0.2">
      <c r="C2582" s="70"/>
      <c r="D2582" s="67"/>
      <c r="E2582" s="4" t="s">
        <v>29</v>
      </c>
      <c r="F2582" s="52" t="s">
        <v>624</v>
      </c>
      <c r="G2582" s="7">
        <v>616</v>
      </c>
      <c r="H2582" s="9">
        <v>1.785714285714</v>
      </c>
      <c r="I2582" s="1">
        <v>2.4350649350650002</v>
      </c>
      <c r="J2582" s="1">
        <v>3.5714285714290002</v>
      </c>
      <c r="K2582" s="1">
        <v>2.4350649350650002</v>
      </c>
      <c r="L2582" s="1">
        <v>9.2532467532469997</v>
      </c>
      <c r="M2582" s="1">
        <v>5.6818181818179996</v>
      </c>
      <c r="N2582" s="1">
        <v>6.9805194805189998</v>
      </c>
      <c r="O2582" s="1">
        <v>6.0064935064940004</v>
      </c>
      <c r="P2582" s="1">
        <v>0.974025974026</v>
      </c>
      <c r="Q2582" s="1">
        <v>0.81168831168800004</v>
      </c>
      <c r="R2582" s="1">
        <v>1.298701298701</v>
      </c>
      <c r="S2582" s="1">
        <v>1.461038961039</v>
      </c>
      <c r="T2582" s="1">
        <v>71.753246753246998</v>
      </c>
      <c r="U2582" s="1">
        <v>1.785714285714</v>
      </c>
      <c r="V2582" s="1">
        <v>1.6233766233769999</v>
      </c>
      <c r="W2582" s="1">
        <v>24.837662337662</v>
      </c>
      <c r="X2582" s="8">
        <v>117.857142857143</v>
      </c>
    </row>
    <row r="2583" spans="3:24" x14ac:dyDescent="0.2">
      <c r="C2583" s="70"/>
      <c r="D2583" s="67"/>
      <c r="E2583" s="4" t="s">
        <v>30</v>
      </c>
      <c r="F2583" s="52" t="s">
        <v>624</v>
      </c>
      <c r="G2583" s="7">
        <v>286</v>
      </c>
      <c r="H2583" s="9">
        <v>1.0489510489510001</v>
      </c>
      <c r="I2583" s="1">
        <v>1.398601398601</v>
      </c>
      <c r="J2583" s="1">
        <v>3.8461538461539999</v>
      </c>
      <c r="K2583" s="1">
        <v>2.0979020979020002</v>
      </c>
      <c r="L2583" s="1">
        <v>8.7412587412589993</v>
      </c>
      <c r="M2583" s="1">
        <v>4.8951048951049998</v>
      </c>
      <c r="N2583" s="1">
        <v>8.7412587412589993</v>
      </c>
      <c r="O2583" s="1">
        <v>7.6923076923079998</v>
      </c>
      <c r="P2583" s="1">
        <v>1.398601398601</v>
      </c>
      <c r="Q2583" s="1">
        <v>1.0489510489510001</v>
      </c>
      <c r="R2583" s="1">
        <v>1.398601398601</v>
      </c>
      <c r="S2583" s="1">
        <v>1.0489510489510001</v>
      </c>
      <c r="T2583" s="1">
        <v>68.531468531469002</v>
      </c>
      <c r="U2583" s="1">
        <v>2.4475524475519999</v>
      </c>
      <c r="V2583" s="1">
        <v>3.1468531468530001</v>
      </c>
      <c r="W2583" s="1">
        <v>25.874125874126001</v>
      </c>
      <c r="X2583" s="8">
        <v>117.482517482517</v>
      </c>
    </row>
    <row r="2584" spans="3:24" x14ac:dyDescent="0.2">
      <c r="C2584" s="66" t="s">
        <v>31</v>
      </c>
      <c r="D2584" s="66" t="s">
        <v>23</v>
      </c>
      <c r="E2584" s="5" t="s">
        <v>32</v>
      </c>
      <c r="F2584" s="51" t="s">
        <v>624</v>
      </c>
      <c r="G2584" s="6">
        <v>72</v>
      </c>
      <c r="H2584" s="13">
        <v>8.333333333333</v>
      </c>
      <c r="I2584" s="2">
        <v>6.9444444444439997</v>
      </c>
      <c r="J2584" s="2">
        <v>2.7777777777780002</v>
      </c>
      <c r="K2584" s="2">
        <v>2.7777777777780002</v>
      </c>
      <c r="L2584" s="2">
        <v>9.7222222222219994</v>
      </c>
      <c r="M2584" s="2">
        <v>8.333333333333</v>
      </c>
      <c r="N2584" s="2">
        <v>12.5</v>
      </c>
      <c r="O2584" s="2">
        <v>5.5555555555560003</v>
      </c>
      <c r="P2584" s="2">
        <v>4.166666666667</v>
      </c>
      <c r="Q2584" s="2">
        <v>1.3888888888890001</v>
      </c>
      <c r="R2584" s="2">
        <v>2.7777777777780002</v>
      </c>
      <c r="S2584" s="2">
        <v>1.3888888888890001</v>
      </c>
      <c r="T2584" s="2">
        <v>63.888888888888999</v>
      </c>
      <c r="U2584" s="2">
        <v>1.3888888888890001</v>
      </c>
      <c r="V2584" s="2">
        <v>1.3888888888890001</v>
      </c>
      <c r="W2584" s="2">
        <v>33.333333333333002</v>
      </c>
      <c r="X2584" s="11">
        <v>133.333333333333</v>
      </c>
    </row>
    <row r="2585" spans="3:24" ht="26" x14ac:dyDescent="0.2">
      <c r="C2585" s="70"/>
      <c r="D2585" s="67"/>
      <c r="E2585" s="4" t="s">
        <v>33</v>
      </c>
      <c r="F2585" s="52" t="s">
        <v>624</v>
      </c>
      <c r="G2585" s="7">
        <v>1007</v>
      </c>
      <c r="H2585" s="9">
        <v>1.588877855015</v>
      </c>
      <c r="I2585" s="1">
        <v>2.482621648461</v>
      </c>
      <c r="J2585" s="1">
        <v>3.4756703078450002</v>
      </c>
      <c r="K2585" s="1">
        <v>2.3833167825219999</v>
      </c>
      <c r="L2585" s="1">
        <v>7.7457795431980001</v>
      </c>
      <c r="M2585" s="1">
        <v>4.1708043694140002</v>
      </c>
      <c r="N2585" s="1">
        <v>3.8728897715990001</v>
      </c>
      <c r="O2585" s="1">
        <v>3.9721946375370001</v>
      </c>
      <c r="P2585" s="1">
        <v>0.79443892750699996</v>
      </c>
      <c r="Q2585" s="1">
        <v>0.39721946375400002</v>
      </c>
      <c r="R2585" s="1">
        <v>0.39721946375400002</v>
      </c>
      <c r="S2585" s="1">
        <v>1.3902681231380001</v>
      </c>
      <c r="T2585" s="1">
        <v>78.152929493545003</v>
      </c>
      <c r="U2585" s="1">
        <v>1.3902681231380001</v>
      </c>
      <c r="V2585" s="1">
        <v>1.1916583912609999</v>
      </c>
      <c r="W2585" s="1">
        <v>19.265143992056</v>
      </c>
      <c r="X2585" s="8">
        <v>113.40615690168799</v>
      </c>
    </row>
    <row r="2586" spans="3:24" ht="39" x14ac:dyDescent="0.2">
      <c r="C2586" s="70"/>
      <c r="D2586" s="67"/>
      <c r="E2586" s="4" t="s">
        <v>34</v>
      </c>
      <c r="F2586" s="52" t="s">
        <v>625</v>
      </c>
      <c r="G2586" s="7">
        <v>15</v>
      </c>
      <c r="H2586" s="17" t="s">
        <v>61</v>
      </c>
      <c r="I2586" s="1">
        <v>6.666666666667</v>
      </c>
      <c r="J2586" s="1">
        <v>6.666666666667</v>
      </c>
      <c r="K2586" s="3" t="s">
        <v>61</v>
      </c>
      <c r="L2586" s="1">
        <v>13.333333333333</v>
      </c>
      <c r="M2586" s="1">
        <v>6.666666666667</v>
      </c>
      <c r="N2586" s="1">
        <v>6.666666666667</v>
      </c>
      <c r="O2586" s="1">
        <v>13.333333333333</v>
      </c>
      <c r="P2586" s="3" t="s">
        <v>61</v>
      </c>
      <c r="Q2586" s="3" t="s">
        <v>61</v>
      </c>
      <c r="R2586" s="3" t="s">
        <v>61</v>
      </c>
      <c r="S2586" s="3" t="s">
        <v>61</v>
      </c>
      <c r="T2586" s="1">
        <v>60</v>
      </c>
      <c r="U2586" s="3" t="s">
        <v>61</v>
      </c>
      <c r="V2586" s="3" t="s">
        <v>61</v>
      </c>
      <c r="W2586" s="1">
        <v>40</v>
      </c>
      <c r="X2586" s="8">
        <v>113.333333333333</v>
      </c>
    </row>
    <row r="2587" spans="3:24" ht="39" x14ac:dyDescent="0.2">
      <c r="C2587" s="70"/>
      <c r="D2587" s="67"/>
      <c r="E2587" s="4" t="s">
        <v>35</v>
      </c>
      <c r="F2587" s="52" t="s">
        <v>624</v>
      </c>
      <c r="G2587" s="7">
        <v>197</v>
      </c>
      <c r="H2587" s="9">
        <v>6.598984771574</v>
      </c>
      <c r="I2587" s="1">
        <v>5.0761421319800002</v>
      </c>
      <c r="J2587" s="1">
        <v>2.0304568527920002</v>
      </c>
      <c r="K2587" s="1">
        <v>3.553299492386</v>
      </c>
      <c r="L2587" s="1">
        <v>8.1218274111680007</v>
      </c>
      <c r="M2587" s="1">
        <v>7.1065989847719999</v>
      </c>
      <c r="N2587" s="1">
        <v>8.1218274111680007</v>
      </c>
      <c r="O2587" s="1">
        <v>9.1370558375630004</v>
      </c>
      <c r="P2587" s="1">
        <v>2.5380710659900001</v>
      </c>
      <c r="Q2587" s="1">
        <v>1.0152284263960001</v>
      </c>
      <c r="R2587" s="1">
        <v>1.522842639594</v>
      </c>
      <c r="S2587" s="1">
        <v>3.553299492386</v>
      </c>
      <c r="T2587" s="1">
        <v>69.035532994923997</v>
      </c>
      <c r="U2587" s="1">
        <v>0.50761421319800004</v>
      </c>
      <c r="V2587" s="1">
        <v>0.50761421319800004</v>
      </c>
      <c r="W2587" s="1">
        <v>29.949238578679999</v>
      </c>
      <c r="X2587" s="8">
        <v>128.42639593908601</v>
      </c>
    </row>
    <row r="2588" spans="3:24" ht="26" x14ac:dyDescent="0.2">
      <c r="C2588" s="70"/>
      <c r="D2588" s="67"/>
      <c r="E2588" s="4" t="s">
        <v>36</v>
      </c>
      <c r="F2588" s="52" t="s">
        <v>624</v>
      </c>
      <c r="G2588" s="7">
        <v>205</v>
      </c>
      <c r="H2588" s="9">
        <v>1.951219512195</v>
      </c>
      <c r="I2588" s="1">
        <v>0.97560975609800005</v>
      </c>
      <c r="J2588" s="1">
        <v>3.4146341463410002</v>
      </c>
      <c r="K2588" s="1">
        <v>0.48780487804900002</v>
      </c>
      <c r="L2588" s="1">
        <v>6.8292682926830004</v>
      </c>
      <c r="M2588" s="1">
        <v>4.3902439024389999</v>
      </c>
      <c r="N2588" s="1">
        <v>8.2926829268290003</v>
      </c>
      <c r="O2588" s="1">
        <v>5.8536585365849998</v>
      </c>
      <c r="P2588" s="3" t="s">
        <v>61</v>
      </c>
      <c r="Q2588" s="3" t="s">
        <v>61</v>
      </c>
      <c r="R2588" s="1">
        <v>2.9268292682929999</v>
      </c>
      <c r="S2588" s="1">
        <v>0.48780487804900002</v>
      </c>
      <c r="T2588" s="1">
        <v>70.243902439023998</v>
      </c>
      <c r="U2588" s="1">
        <v>1.951219512195</v>
      </c>
      <c r="V2588" s="1">
        <v>3.90243902439</v>
      </c>
      <c r="W2588" s="1">
        <v>23.902439024389999</v>
      </c>
      <c r="X2588" s="8">
        <v>111.707317073171</v>
      </c>
    </row>
    <row r="2589" spans="3:24" x14ac:dyDescent="0.2">
      <c r="C2589" s="70"/>
      <c r="D2589" s="67"/>
      <c r="E2589" s="4" t="s">
        <v>37</v>
      </c>
      <c r="F2589" s="52" t="s">
        <v>625</v>
      </c>
      <c r="G2589" s="7">
        <v>32</v>
      </c>
      <c r="H2589" s="17" t="s">
        <v>61</v>
      </c>
      <c r="I2589" s="3" t="s">
        <v>61</v>
      </c>
      <c r="J2589" s="3" t="s">
        <v>61</v>
      </c>
      <c r="K2589" s="1">
        <v>3.125</v>
      </c>
      <c r="L2589" s="1">
        <v>9.375</v>
      </c>
      <c r="M2589" s="1">
        <v>6.25</v>
      </c>
      <c r="N2589" s="1">
        <v>15.625</v>
      </c>
      <c r="O2589" s="3" t="s">
        <v>61</v>
      </c>
      <c r="P2589" s="3" t="s">
        <v>61</v>
      </c>
      <c r="Q2589" s="1">
        <v>6.25</v>
      </c>
      <c r="R2589" s="3" t="s">
        <v>61</v>
      </c>
      <c r="S2589" s="3" t="s">
        <v>61</v>
      </c>
      <c r="T2589" s="1">
        <v>62.5</v>
      </c>
      <c r="U2589" s="3" t="s">
        <v>61</v>
      </c>
      <c r="V2589" s="1">
        <v>15.625</v>
      </c>
      <c r="W2589" s="1">
        <v>21.875</v>
      </c>
      <c r="X2589" s="8">
        <v>118.75</v>
      </c>
    </row>
    <row r="2590" spans="3:24" x14ac:dyDescent="0.2">
      <c r="C2590" s="70"/>
      <c r="D2590" s="66" t="s">
        <v>20</v>
      </c>
      <c r="E2590" s="5" t="s">
        <v>32</v>
      </c>
      <c r="F2590" s="51" t="s">
        <v>625</v>
      </c>
      <c r="G2590" s="6">
        <v>38</v>
      </c>
      <c r="H2590" s="13">
        <v>10.526315789473999</v>
      </c>
      <c r="I2590" s="2">
        <v>10.526315789473999</v>
      </c>
      <c r="J2590" s="2">
        <v>5.2631578947369997</v>
      </c>
      <c r="K2590" s="2">
        <v>2.6315789473679998</v>
      </c>
      <c r="L2590" s="2">
        <v>5.2631578947369997</v>
      </c>
      <c r="M2590" s="2">
        <v>13.157894736842</v>
      </c>
      <c r="N2590" s="2">
        <v>13.157894736842</v>
      </c>
      <c r="O2590" s="2">
        <v>5.2631578947369997</v>
      </c>
      <c r="P2590" s="2">
        <v>7.8947368421049999</v>
      </c>
      <c r="Q2590" s="2">
        <v>2.6315789473679998</v>
      </c>
      <c r="R2590" s="2">
        <v>5.2631578947369997</v>
      </c>
      <c r="S2590" s="14" t="s">
        <v>61</v>
      </c>
      <c r="T2590" s="2">
        <v>60.526315789473998</v>
      </c>
      <c r="U2590" s="14" t="s">
        <v>61</v>
      </c>
      <c r="V2590" s="2">
        <v>2.6315789473679998</v>
      </c>
      <c r="W2590" s="2">
        <v>36.842105263157997</v>
      </c>
      <c r="X2590" s="11">
        <v>144.73684210526301</v>
      </c>
    </row>
    <row r="2591" spans="3:24" ht="26" x14ac:dyDescent="0.2">
      <c r="C2591" s="70"/>
      <c r="D2591" s="67"/>
      <c r="E2591" s="4" t="s">
        <v>33</v>
      </c>
      <c r="F2591" s="52" t="s">
        <v>624</v>
      </c>
      <c r="G2591" s="7">
        <v>566</v>
      </c>
      <c r="H2591" s="9">
        <v>2.473498233216</v>
      </c>
      <c r="I2591" s="1">
        <v>3.3568904593640001</v>
      </c>
      <c r="J2591" s="1">
        <v>3.003533568905</v>
      </c>
      <c r="K2591" s="1">
        <v>2.2968197879860002</v>
      </c>
      <c r="L2591" s="1">
        <v>6.8904593639579996</v>
      </c>
      <c r="M2591" s="1">
        <v>3.8869257950530001</v>
      </c>
      <c r="N2591" s="1">
        <v>4.0636042402830004</v>
      </c>
      <c r="O2591" s="1">
        <v>3.533568904594</v>
      </c>
      <c r="P2591" s="1">
        <v>0.53003533568899996</v>
      </c>
      <c r="Q2591" s="1">
        <v>0.17667844523000001</v>
      </c>
      <c r="R2591" s="1">
        <v>0.17667844523000001</v>
      </c>
      <c r="S2591" s="1">
        <v>1.5901060070669999</v>
      </c>
      <c r="T2591" s="1">
        <v>78.091872791518995</v>
      </c>
      <c r="U2591" s="1">
        <v>1.0600706713779999</v>
      </c>
      <c r="V2591" s="1">
        <v>1.766784452297</v>
      </c>
      <c r="W2591" s="1">
        <v>19.081272084805999</v>
      </c>
      <c r="X2591" s="8">
        <v>112.897526501767</v>
      </c>
    </row>
    <row r="2592" spans="3:24" ht="39" x14ac:dyDescent="0.2">
      <c r="C2592" s="70"/>
      <c r="D2592" s="67"/>
      <c r="E2592" s="4" t="s">
        <v>34</v>
      </c>
      <c r="F2592" s="52" t="s">
        <v>625</v>
      </c>
      <c r="G2592" s="7">
        <v>7</v>
      </c>
      <c r="H2592" s="17" t="s">
        <v>61</v>
      </c>
      <c r="I2592" s="1">
        <v>14.285714285714</v>
      </c>
      <c r="J2592" s="3" t="s">
        <v>61</v>
      </c>
      <c r="K2592" s="3" t="s">
        <v>61</v>
      </c>
      <c r="L2592" s="3" t="s">
        <v>61</v>
      </c>
      <c r="M2592" s="1">
        <v>14.285714285714</v>
      </c>
      <c r="N2592" s="3" t="s">
        <v>61</v>
      </c>
      <c r="O2592" s="3" t="s">
        <v>61</v>
      </c>
      <c r="P2592" s="3" t="s">
        <v>61</v>
      </c>
      <c r="Q2592" s="3" t="s">
        <v>61</v>
      </c>
      <c r="R2592" s="3" t="s">
        <v>61</v>
      </c>
      <c r="S2592" s="3" t="s">
        <v>61</v>
      </c>
      <c r="T2592" s="1">
        <v>71.428571428571004</v>
      </c>
      <c r="U2592" s="3" t="s">
        <v>61</v>
      </c>
      <c r="V2592" s="3" t="s">
        <v>61</v>
      </c>
      <c r="W2592" s="1">
        <v>28.571428571428999</v>
      </c>
      <c r="X2592" s="8">
        <v>100</v>
      </c>
    </row>
    <row r="2593" spans="3:24" ht="39" x14ac:dyDescent="0.2">
      <c r="C2593" s="70"/>
      <c r="D2593" s="67"/>
      <c r="E2593" s="4" t="s">
        <v>35</v>
      </c>
      <c r="F2593" s="52" t="s">
        <v>624</v>
      </c>
      <c r="G2593" s="7">
        <v>78</v>
      </c>
      <c r="H2593" s="9">
        <v>7.6923076923079998</v>
      </c>
      <c r="I2593" s="1">
        <v>2.564102564103</v>
      </c>
      <c r="J2593" s="1">
        <v>2.564102564103</v>
      </c>
      <c r="K2593" s="1">
        <v>1.2820512820509999</v>
      </c>
      <c r="L2593" s="1">
        <v>6.4102564102560002</v>
      </c>
      <c r="M2593" s="1">
        <v>5.1282051282049999</v>
      </c>
      <c r="N2593" s="1">
        <v>3.8461538461539999</v>
      </c>
      <c r="O2593" s="1">
        <v>6.4102564102560002</v>
      </c>
      <c r="P2593" s="1">
        <v>2.564102564103</v>
      </c>
      <c r="Q2593" s="1">
        <v>1.2820512820509999</v>
      </c>
      <c r="R2593" s="1">
        <v>1.2820512820509999</v>
      </c>
      <c r="S2593" s="1">
        <v>1.2820512820509999</v>
      </c>
      <c r="T2593" s="1">
        <v>75.641025641026005</v>
      </c>
      <c r="U2593" s="3" t="s">
        <v>61</v>
      </c>
      <c r="V2593" s="1">
        <v>1.2820512820509999</v>
      </c>
      <c r="W2593" s="1">
        <v>23.076923076922998</v>
      </c>
      <c r="X2593" s="8">
        <v>119.230769230769</v>
      </c>
    </row>
    <row r="2594" spans="3:24" ht="26" x14ac:dyDescent="0.2">
      <c r="C2594" s="70"/>
      <c r="D2594" s="67"/>
      <c r="E2594" s="4" t="s">
        <v>36</v>
      </c>
      <c r="F2594" s="52" t="s">
        <v>624</v>
      </c>
      <c r="G2594" s="7">
        <v>58</v>
      </c>
      <c r="H2594" s="9">
        <v>1.7241379310339999</v>
      </c>
      <c r="I2594" s="1">
        <v>1.7241379310339999</v>
      </c>
      <c r="J2594" s="1">
        <v>3.4482758620689999</v>
      </c>
      <c r="K2594" s="3" t="s">
        <v>61</v>
      </c>
      <c r="L2594" s="1">
        <v>8.6206896551720007</v>
      </c>
      <c r="M2594" s="1">
        <v>1.7241379310339999</v>
      </c>
      <c r="N2594" s="1">
        <v>3.4482758620689999</v>
      </c>
      <c r="O2594" s="1">
        <v>12.068965517241001</v>
      </c>
      <c r="P2594" s="3" t="s">
        <v>61</v>
      </c>
      <c r="Q2594" s="3" t="s">
        <v>61</v>
      </c>
      <c r="R2594" s="1">
        <v>5.1724137931029999</v>
      </c>
      <c r="S2594" s="3" t="s">
        <v>61</v>
      </c>
      <c r="T2594" s="1">
        <v>72.413793103448</v>
      </c>
      <c r="U2594" s="3" t="s">
        <v>61</v>
      </c>
      <c r="V2594" s="1">
        <v>1.7241379310339999</v>
      </c>
      <c r="W2594" s="1">
        <v>25.862068965517</v>
      </c>
      <c r="X2594" s="8">
        <v>112.068965517241</v>
      </c>
    </row>
    <row r="2595" spans="3:24" x14ac:dyDescent="0.2">
      <c r="C2595" s="70"/>
      <c r="D2595" s="67"/>
      <c r="E2595" s="4" t="s">
        <v>37</v>
      </c>
      <c r="F2595" s="52" t="s">
        <v>625</v>
      </c>
      <c r="G2595" s="7">
        <v>16</v>
      </c>
      <c r="H2595" s="17" t="s">
        <v>61</v>
      </c>
      <c r="I2595" s="3" t="s">
        <v>61</v>
      </c>
      <c r="J2595" s="3" t="s">
        <v>61</v>
      </c>
      <c r="K2595" s="1">
        <v>6.25</v>
      </c>
      <c r="L2595" s="1">
        <v>6.25</v>
      </c>
      <c r="M2595" s="1">
        <v>6.25</v>
      </c>
      <c r="N2595" s="1">
        <v>6.25</v>
      </c>
      <c r="O2595" s="3" t="s">
        <v>61</v>
      </c>
      <c r="P2595" s="3" t="s">
        <v>61</v>
      </c>
      <c r="Q2595" s="1">
        <v>6.25</v>
      </c>
      <c r="R2595" s="3" t="s">
        <v>61</v>
      </c>
      <c r="S2595" s="3" t="s">
        <v>61</v>
      </c>
      <c r="T2595" s="1">
        <v>68.75</v>
      </c>
      <c r="U2595" s="3" t="s">
        <v>61</v>
      </c>
      <c r="V2595" s="1">
        <v>18.75</v>
      </c>
      <c r="W2595" s="1">
        <v>12.5</v>
      </c>
      <c r="X2595" s="8">
        <v>118.75</v>
      </c>
    </row>
    <row r="2596" spans="3:24" x14ac:dyDescent="0.2">
      <c r="C2596" s="70"/>
      <c r="D2596" s="66" t="s">
        <v>21</v>
      </c>
      <c r="E2596" s="5" t="s">
        <v>32</v>
      </c>
      <c r="F2596" s="51" t="s">
        <v>625</v>
      </c>
      <c r="G2596" s="6">
        <v>34</v>
      </c>
      <c r="H2596" s="13">
        <v>5.8823529411760003</v>
      </c>
      <c r="I2596" s="2">
        <v>2.9411764705880001</v>
      </c>
      <c r="J2596" s="14" t="s">
        <v>61</v>
      </c>
      <c r="K2596" s="2">
        <v>2.9411764705880001</v>
      </c>
      <c r="L2596" s="2">
        <v>14.705882352941</v>
      </c>
      <c r="M2596" s="2">
        <v>2.9411764705880001</v>
      </c>
      <c r="N2596" s="2">
        <v>11.764705882353001</v>
      </c>
      <c r="O2596" s="2">
        <v>5.8823529411760003</v>
      </c>
      <c r="P2596" s="14" t="s">
        <v>61</v>
      </c>
      <c r="Q2596" s="14" t="s">
        <v>61</v>
      </c>
      <c r="R2596" s="14" t="s">
        <v>61</v>
      </c>
      <c r="S2596" s="2">
        <v>2.9411764705880001</v>
      </c>
      <c r="T2596" s="2">
        <v>67.647058823528994</v>
      </c>
      <c r="U2596" s="2">
        <v>2.9411764705880001</v>
      </c>
      <c r="V2596" s="14" t="s">
        <v>61</v>
      </c>
      <c r="W2596" s="2">
        <v>29.411764705882</v>
      </c>
      <c r="X2596" s="11">
        <v>120.58823529411799</v>
      </c>
    </row>
    <row r="2597" spans="3:24" ht="26" x14ac:dyDescent="0.2">
      <c r="C2597" s="70"/>
      <c r="D2597" s="67"/>
      <c r="E2597" s="4" t="s">
        <v>33</v>
      </c>
      <c r="F2597" s="52" t="s">
        <v>624</v>
      </c>
      <c r="G2597" s="7">
        <v>441</v>
      </c>
      <c r="H2597" s="9">
        <v>0.45351473922899999</v>
      </c>
      <c r="I2597" s="1">
        <v>1.360544217687</v>
      </c>
      <c r="J2597" s="1">
        <v>4.0816326530609999</v>
      </c>
      <c r="K2597" s="1">
        <v>2.49433106576</v>
      </c>
      <c r="L2597" s="1">
        <v>8.8435374149660007</v>
      </c>
      <c r="M2597" s="1">
        <v>4.5351473922899999</v>
      </c>
      <c r="N2597" s="1">
        <v>3.6281179138319999</v>
      </c>
      <c r="O2597" s="1">
        <v>4.5351473922899999</v>
      </c>
      <c r="P2597" s="1">
        <v>1.133786848073</v>
      </c>
      <c r="Q2597" s="1">
        <v>0.68027210884400002</v>
      </c>
      <c r="R2597" s="1">
        <v>0.68027210884400002</v>
      </c>
      <c r="S2597" s="1">
        <v>1.133786848073</v>
      </c>
      <c r="T2597" s="1">
        <v>78.231292517007006</v>
      </c>
      <c r="U2597" s="1">
        <v>1.8140589569159999</v>
      </c>
      <c r="V2597" s="1">
        <v>0.45351473922899999</v>
      </c>
      <c r="W2597" s="1">
        <v>19.501133786848001</v>
      </c>
      <c r="X2597" s="8">
        <v>114.0589569161</v>
      </c>
    </row>
    <row r="2598" spans="3:24" ht="39" x14ac:dyDescent="0.2">
      <c r="C2598" s="70"/>
      <c r="D2598" s="67"/>
      <c r="E2598" s="4" t="s">
        <v>34</v>
      </c>
      <c r="F2598" s="52" t="s">
        <v>625</v>
      </c>
      <c r="G2598" s="7">
        <v>8</v>
      </c>
      <c r="H2598" s="17" t="s">
        <v>61</v>
      </c>
      <c r="I2598" s="3" t="s">
        <v>61</v>
      </c>
      <c r="J2598" s="1">
        <v>12.5</v>
      </c>
      <c r="K2598" s="3" t="s">
        <v>61</v>
      </c>
      <c r="L2598" s="1">
        <v>25</v>
      </c>
      <c r="M2598" s="3" t="s">
        <v>61</v>
      </c>
      <c r="N2598" s="1">
        <v>12.5</v>
      </c>
      <c r="O2598" s="1">
        <v>25</v>
      </c>
      <c r="P2598" s="3" t="s">
        <v>61</v>
      </c>
      <c r="Q2598" s="3" t="s">
        <v>61</v>
      </c>
      <c r="R2598" s="3" t="s">
        <v>61</v>
      </c>
      <c r="S2598" s="3" t="s">
        <v>61</v>
      </c>
      <c r="T2598" s="1">
        <v>50</v>
      </c>
      <c r="U2598" s="3" t="s">
        <v>61</v>
      </c>
      <c r="V2598" s="3" t="s">
        <v>61</v>
      </c>
      <c r="W2598" s="1">
        <v>50</v>
      </c>
      <c r="X2598" s="8">
        <v>125</v>
      </c>
    </row>
    <row r="2599" spans="3:24" ht="39" x14ac:dyDescent="0.2">
      <c r="C2599" s="70"/>
      <c r="D2599" s="67"/>
      <c r="E2599" s="4" t="s">
        <v>35</v>
      </c>
      <c r="F2599" s="52" t="s">
        <v>624</v>
      </c>
      <c r="G2599" s="7">
        <v>119</v>
      </c>
      <c r="H2599" s="9">
        <v>5.8823529411760003</v>
      </c>
      <c r="I2599" s="1">
        <v>6.72268907563</v>
      </c>
      <c r="J2599" s="1">
        <v>1.680672268908</v>
      </c>
      <c r="K2599" s="1">
        <v>5.0420168067229998</v>
      </c>
      <c r="L2599" s="1">
        <v>9.2436974789920008</v>
      </c>
      <c r="M2599" s="1">
        <v>8.4033613445380002</v>
      </c>
      <c r="N2599" s="1">
        <v>10.924369747899</v>
      </c>
      <c r="O2599" s="1">
        <v>10.924369747899</v>
      </c>
      <c r="P2599" s="1">
        <v>2.5210084033609998</v>
      </c>
      <c r="Q2599" s="1">
        <v>0.84033613445400002</v>
      </c>
      <c r="R2599" s="1">
        <v>1.680672268908</v>
      </c>
      <c r="S2599" s="1">
        <v>5.0420168067229998</v>
      </c>
      <c r="T2599" s="1">
        <v>64.705882352941003</v>
      </c>
      <c r="U2599" s="1">
        <v>0.84033613445400002</v>
      </c>
      <c r="V2599" s="3" t="s">
        <v>61</v>
      </c>
      <c r="W2599" s="1">
        <v>34.453781512604998</v>
      </c>
      <c r="X2599" s="8">
        <v>134.45378151260499</v>
      </c>
    </row>
    <row r="2600" spans="3:24" ht="26" x14ac:dyDescent="0.2">
      <c r="C2600" s="70"/>
      <c r="D2600" s="67"/>
      <c r="E2600" s="4" t="s">
        <v>36</v>
      </c>
      <c r="F2600" s="52" t="s">
        <v>624</v>
      </c>
      <c r="G2600" s="7">
        <v>147</v>
      </c>
      <c r="H2600" s="9">
        <v>2.040816326531</v>
      </c>
      <c r="I2600" s="1">
        <v>0.68027210884400002</v>
      </c>
      <c r="J2600" s="1">
        <v>3.4013605442179999</v>
      </c>
      <c r="K2600" s="1">
        <v>0.68027210884400002</v>
      </c>
      <c r="L2600" s="1">
        <v>6.1224489795919999</v>
      </c>
      <c r="M2600" s="1">
        <v>5.4421768707479998</v>
      </c>
      <c r="N2600" s="1">
        <v>10.204081632653001</v>
      </c>
      <c r="O2600" s="1">
        <v>3.4013605442179999</v>
      </c>
      <c r="P2600" s="3" t="s">
        <v>61</v>
      </c>
      <c r="Q2600" s="3" t="s">
        <v>61</v>
      </c>
      <c r="R2600" s="1">
        <v>2.040816326531</v>
      </c>
      <c r="S2600" s="1">
        <v>0.68027210884400002</v>
      </c>
      <c r="T2600" s="1">
        <v>69.387755102040998</v>
      </c>
      <c r="U2600" s="1">
        <v>2.7210884353739999</v>
      </c>
      <c r="V2600" s="1">
        <v>4.7619047619049999</v>
      </c>
      <c r="W2600" s="1">
        <v>23.129251700680001</v>
      </c>
      <c r="X2600" s="8">
        <v>111.56462585033999</v>
      </c>
    </row>
    <row r="2601" spans="3:24" x14ac:dyDescent="0.2">
      <c r="C2601" s="70"/>
      <c r="D2601" s="67"/>
      <c r="E2601" s="4" t="s">
        <v>37</v>
      </c>
      <c r="F2601" s="52" t="s">
        <v>625</v>
      </c>
      <c r="G2601" s="7">
        <v>16</v>
      </c>
      <c r="H2601" s="17" t="s">
        <v>61</v>
      </c>
      <c r="I2601" s="3" t="s">
        <v>61</v>
      </c>
      <c r="J2601" s="3" t="s">
        <v>61</v>
      </c>
      <c r="K2601" s="3" t="s">
        <v>61</v>
      </c>
      <c r="L2601" s="1">
        <v>12.5</v>
      </c>
      <c r="M2601" s="1">
        <v>6.25</v>
      </c>
      <c r="N2601" s="1">
        <v>25</v>
      </c>
      <c r="O2601" s="3" t="s">
        <v>61</v>
      </c>
      <c r="P2601" s="3" t="s">
        <v>61</v>
      </c>
      <c r="Q2601" s="1">
        <v>6.25</v>
      </c>
      <c r="R2601" s="3" t="s">
        <v>61</v>
      </c>
      <c r="S2601" s="3" t="s">
        <v>61</v>
      </c>
      <c r="T2601" s="1">
        <v>56.25</v>
      </c>
      <c r="U2601" s="3" t="s">
        <v>61</v>
      </c>
      <c r="V2601" s="1">
        <v>12.5</v>
      </c>
      <c r="W2601" s="1">
        <v>31.25</v>
      </c>
      <c r="X2601" s="8">
        <v>118.75</v>
      </c>
    </row>
    <row r="2602" spans="3:24" x14ac:dyDescent="0.2">
      <c r="C2602" s="66" t="s">
        <v>38</v>
      </c>
      <c r="D2602" s="66" t="s">
        <v>23</v>
      </c>
      <c r="E2602" s="5" t="s">
        <v>39</v>
      </c>
      <c r="F2602" s="51" t="s">
        <v>624</v>
      </c>
      <c r="G2602" s="6">
        <v>458</v>
      </c>
      <c r="H2602" s="13">
        <v>3.9301310043669999</v>
      </c>
      <c r="I2602" s="2">
        <v>3.4934497816590002</v>
      </c>
      <c r="J2602" s="2">
        <v>3.0567685589520002</v>
      </c>
      <c r="K2602" s="2">
        <v>2.183406113537</v>
      </c>
      <c r="L2602" s="2">
        <v>7.8602620087339998</v>
      </c>
      <c r="M2602" s="2">
        <v>6.7685589519649998</v>
      </c>
      <c r="N2602" s="2">
        <v>8.9519650655019998</v>
      </c>
      <c r="O2602" s="2">
        <v>7.64192139738</v>
      </c>
      <c r="P2602" s="2">
        <v>1.310043668122</v>
      </c>
      <c r="Q2602" s="2">
        <v>0.87336244541499997</v>
      </c>
      <c r="R2602" s="2">
        <v>2.183406113537</v>
      </c>
      <c r="S2602" s="2">
        <v>1.9650655021829999</v>
      </c>
      <c r="T2602" s="2">
        <v>68.558951965066001</v>
      </c>
      <c r="U2602" s="2">
        <v>1.091703056769</v>
      </c>
      <c r="V2602" s="2">
        <v>2.6200873362450001</v>
      </c>
      <c r="W2602" s="2">
        <v>27.729257641920999</v>
      </c>
      <c r="X2602" s="11">
        <v>122.489082969432</v>
      </c>
    </row>
    <row r="2603" spans="3:24" x14ac:dyDescent="0.2">
      <c r="C2603" s="70"/>
      <c r="D2603" s="67"/>
      <c r="E2603" s="4" t="s">
        <v>40</v>
      </c>
      <c r="F2603" s="52" t="s">
        <v>624</v>
      </c>
      <c r="G2603" s="7">
        <v>973</v>
      </c>
      <c r="H2603" s="9">
        <v>1.438848920863</v>
      </c>
      <c r="I2603" s="1">
        <v>2.2610483042139999</v>
      </c>
      <c r="J2603" s="1">
        <v>3.2887975334020001</v>
      </c>
      <c r="K2603" s="1">
        <v>2.4665981500509999</v>
      </c>
      <c r="L2603" s="1">
        <v>7.8108941418290003</v>
      </c>
      <c r="M2603" s="1">
        <v>4.1109969167519997</v>
      </c>
      <c r="N2603" s="1">
        <v>3.6998972250770001</v>
      </c>
      <c r="O2603" s="1">
        <v>3.8026721479960002</v>
      </c>
      <c r="P2603" s="1">
        <v>0.82219938334999998</v>
      </c>
      <c r="Q2603" s="1">
        <v>0.41109969167499999</v>
      </c>
      <c r="R2603" s="1">
        <v>0.41109969167499999</v>
      </c>
      <c r="S2603" s="1">
        <v>1.336073997945</v>
      </c>
      <c r="T2603" s="1">
        <v>79.033915724563002</v>
      </c>
      <c r="U2603" s="1">
        <v>1.0277492291879999</v>
      </c>
      <c r="V2603" s="1">
        <v>1.336073997945</v>
      </c>
      <c r="W2603" s="1">
        <v>18.602261048304001</v>
      </c>
      <c r="X2603" s="8">
        <v>113.257965056526</v>
      </c>
    </row>
    <row r="2604" spans="3:24" x14ac:dyDescent="0.2">
      <c r="C2604" s="70"/>
      <c r="D2604" s="67"/>
      <c r="E2604" s="4" t="s">
        <v>41</v>
      </c>
      <c r="F2604" s="52" t="s">
        <v>624</v>
      </c>
      <c r="G2604" s="7">
        <v>0</v>
      </c>
      <c r="H2604" s="17" t="s">
        <v>61</v>
      </c>
      <c r="I2604" s="3" t="s">
        <v>61</v>
      </c>
      <c r="J2604" s="3" t="s">
        <v>61</v>
      </c>
      <c r="K2604" s="3" t="s">
        <v>61</v>
      </c>
      <c r="L2604" s="3" t="s">
        <v>61</v>
      </c>
      <c r="M2604" s="3" t="s">
        <v>61</v>
      </c>
      <c r="N2604" s="3" t="s">
        <v>61</v>
      </c>
      <c r="O2604" s="3" t="s">
        <v>61</v>
      </c>
      <c r="P2604" s="3" t="s">
        <v>61</v>
      </c>
      <c r="Q2604" s="3" t="s">
        <v>61</v>
      </c>
      <c r="R2604" s="3" t="s">
        <v>61</v>
      </c>
      <c r="S2604" s="3" t="s">
        <v>61</v>
      </c>
      <c r="T2604" s="3" t="s">
        <v>61</v>
      </c>
      <c r="U2604" s="3" t="s">
        <v>61</v>
      </c>
      <c r="V2604" s="3" t="s">
        <v>61</v>
      </c>
      <c r="W2604" s="3" t="s">
        <v>61</v>
      </c>
      <c r="X2604" s="18" t="s">
        <v>61</v>
      </c>
    </row>
    <row r="2605" spans="3:24" x14ac:dyDescent="0.2">
      <c r="C2605" s="70"/>
      <c r="D2605" s="67"/>
      <c r="E2605" s="4" t="s">
        <v>42</v>
      </c>
      <c r="F2605" s="52" t="s">
        <v>625</v>
      </c>
      <c r="G2605" s="7">
        <v>34</v>
      </c>
      <c r="H2605" s="9">
        <v>2.9411764705880001</v>
      </c>
      <c r="I2605" s="1">
        <v>8.8235294117649996</v>
      </c>
      <c r="J2605" s="1">
        <v>5.8823529411760003</v>
      </c>
      <c r="K2605" s="3" t="s">
        <v>61</v>
      </c>
      <c r="L2605" s="1">
        <v>5.8823529411760003</v>
      </c>
      <c r="M2605" s="3" t="s">
        <v>61</v>
      </c>
      <c r="N2605" s="1">
        <v>2.9411764705880001</v>
      </c>
      <c r="O2605" s="1">
        <v>5.8823529411760003</v>
      </c>
      <c r="P2605" s="3" t="s">
        <v>61</v>
      </c>
      <c r="Q2605" s="3" t="s">
        <v>61</v>
      </c>
      <c r="R2605" s="1">
        <v>2.9411764705880001</v>
      </c>
      <c r="S2605" s="3" t="s">
        <v>61</v>
      </c>
      <c r="T2605" s="1">
        <v>70.588235294117993</v>
      </c>
      <c r="U2605" s="3" t="s">
        <v>61</v>
      </c>
      <c r="V2605" s="3" t="s">
        <v>61</v>
      </c>
      <c r="W2605" s="1">
        <v>29.411764705882</v>
      </c>
      <c r="X2605" s="8">
        <v>105.88235294117599</v>
      </c>
    </row>
    <row r="2606" spans="3:24" x14ac:dyDescent="0.2">
      <c r="C2606" s="70"/>
      <c r="D2606" s="67"/>
      <c r="E2606" s="4" t="s">
        <v>43</v>
      </c>
      <c r="F2606" s="52" t="s">
        <v>625</v>
      </c>
      <c r="G2606" s="7">
        <v>10</v>
      </c>
      <c r="H2606" s="17" t="s">
        <v>61</v>
      </c>
      <c r="I2606" s="1">
        <v>10</v>
      </c>
      <c r="J2606" s="3" t="s">
        <v>61</v>
      </c>
      <c r="K2606" s="1">
        <v>10</v>
      </c>
      <c r="L2606" s="1">
        <v>30</v>
      </c>
      <c r="M2606" s="1">
        <v>10</v>
      </c>
      <c r="N2606" s="3" t="s">
        <v>61</v>
      </c>
      <c r="O2606" s="3" t="s">
        <v>61</v>
      </c>
      <c r="P2606" s="3" t="s">
        <v>61</v>
      </c>
      <c r="Q2606" s="3" t="s">
        <v>61</v>
      </c>
      <c r="R2606" s="3" t="s">
        <v>61</v>
      </c>
      <c r="S2606" s="3" t="s">
        <v>61</v>
      </c>
      <c r="T2606" s="1">
        <v>60</v>
      </c>
      <c r="U2606" s="3" t="s">
        <v>61</v>
      </c>
      <c r="V2606" s="3" t="s">
        <v>61</v>
      </c>
      <c r="W2606" s="1">
        <v>40</v>
      </c>
      <c r="X2606" s="8">
        <v>120</v>
      </c>
    </row>
    <row r="2607" spans="3:24" x14ac:dyDescent="0.2">
      <c r="C2607" s="70"/>
      <c r="D2607" s="67"/>
      <c r="E2607" s="4" t="s">
        <v>44</v>
      </c>
      <c r="F2607" s="52" t="s">
        <v>625</v>
      </c>
      <c r="G2607" s="7">
        <v>31</v>
      </c>
      <c r="H2607" s="9">
        <v>16.129032258064999</v>
      </c>
      <c r="I2607" s="1">
        <v>3.2258064516129998</v>
      </c>
      <c r="J2607" s="1">
        <v>3.2258064516129998</v>
      </c>
      <c r="K2607" s="3" t="s">
        <v>61</v>
      </c>
      <c r="L2607" s="1">
        <v>6.4516129032259997</v>
      </c>
      <c r="M2607" s="1">
        <v>6.4516129032259997</v>
      </c>
      <c r="N2607" s="1">
        <v>19.354838709677001</v>
      </c>
      <c r="O2607" s="1">
        <v>6.4516129032259997</v>
      </c>
      <c r="P2607" s="1">
        <v>6.4516129032259997</v>
      </c>
      <c r="Q2607" s="3" t="s">
        <v>61</v>
      </c>
      <c r="R2607" s="3" t="s">
        <v>61</v>
      </c>
      <c r="S2607" s="1">
        <v>3.2258064516129998</v>
      </c>
      <c r="T2607" s="1">
        <v>54.838709677418997</v>
      </c>
      <c r="U2607" s="1">
        <v>3.2258064516129998</v>
      </c>
      <c r="V2607" s="3" t="s">
        <v>61</v>
      </c>
      <c r="W2607" s="1">
        <v>41.935483870968</v>
      </c>
      <c r="X2607" s="8">
        <v>129.03225806451599</v>
      </c>
    </row>
    <row r="2608" spans="3:24" x14ac:dyDescent="0.2">
      <c r="C2608" s="70"/>
      <c r="D2608" s="67"/>
      <c r="E2608" s="4" t="s">
        <v>37</v>
      </c>
      <c r="F2608" s="52" t="s">
        <v>625</v>
      </c>
      <c r="G2608" s="7">
        <v>22</v>
      </c>
      <c r="H2608" s="9">
        <v>4.5454545454549997</v>
      </c>
      <c r="I2608" s="3" t="s">
        <v>61</v>
      </c>
      <c r="J2608" s="3" t="s">
        <v>61</v>
      </c>
      <c r="K2608" s="3" t="s">
        <v>61</v>
      </c>
      <c r="L2608" s="1">
        <v>4.5454545454549997</v>
      </c>
      <c r="M2608" s="3" t="s">
        <v>61</v>
      </c>
      <c r="N2608" s="1">
        <v>13.636363636364001</v>
      </c>
      <c r="O2608" s="3" t="s">
        <v>61</v>
      </c>
      <c r="P2608" s="3" t="s">
        <v>61</v>
      </c>
      <c r="Q2608" s="1">
        <v>4.5454545454549997</v>
      </c>
      <c r="R2608" s="3" t="s">
        <v>61</v>
      </c>
      <c r="S2608" s="3" t="s">
        <v>61</v>
      </c>
      <c r="T2608" s="1">
        <v>54.545454545455001</v>
      </c>
      <c r="U2608" s="1">
        <v>18.181818181817999</v>
      </c>
      <c r="V2608" s="1">
        <v>9.0909090909089993</v>
      </c>
      <c r="W2608" s="1">
        <v>18.181818181817999</v>
      </c>
      <c r="X2608" s="8">
        <v>109.09090909090899</v>
      </c>
    </row>
    <row r="2609" spans="3:24" x14ac:dyDescent="0.2">
      <c r="C2609" s="70"/>
      <c r="D2609" s="66" t="s">
        <v>20</v>
      </c>
      <c r="E2609" s="5" t="s">
        <v>39</v>
      </c>
      <c r="F2609" s="51" t="s">
        <v>624</v>
      </c>
      <c r="G2609" s="6">
        <v>175</v>
      </c>
      <c r="H2609" s="13">
        <v>5.7142857142860004</v>
      </c>
      <c r="I2609" s="2">
        <v>4</v>
      </c>
      <c r="J2609" s="2">
        <v>4</v>
      </c>
      <c r="K2609" s="2">
        <v>1.714285714286</v>
      </c>
      <c r="L2609" s="2">
        <v>6.8571428571429998</v>
      </c>
      <c r="M2609" s="2">
        <v>7.4285714285709998</v>
      </c>
      <c r="N2609" s="2">
        <v>6.8571428571429998</v>
      </c>
      <c r="O2609" s="2">
        <v>8</v>
      </c>
      <c r="P2609" s="2">
        <v>1.714285714286</v>
      </c>
      <c r="Q2609" s="2">
        <v>1.714285714286</v>
      </c>
      <c r="R2609" s="2">
        <v>2.8571428571430002</v>
      </c>
      <c r="S2609" s="2">
        <v>1.142857142857</v>
      </c>
      <c r="T2609" s="2">
        <v>70.285714285713993</v>
      </c>
      <c r="U2609" s="14" t="s">
        <v>61</v>
      </c>
      <c r="V2609" s="2">
        <v>1.714285714286</v>
      </c>
      <c r="W2609" s="2">
        <v>28</v>
      </c>
      <c r="X2609" s="11">
        <v>124</v>
      </c>
    </row>
    <row r="2610" spans="3:24" x14ac:dyDescent="0.2">
      <c r="C2610" s="70"/>
      <c r="D2610" s="67"/>
      <c r="E2610" s="4" t="s">
        <v>40</v>
      </c>
      <c r="F2610" s="52" t="s">
        <v>624</v>
      </c>
      <c r="G2610" s="7">
        <v>538</v>
      </c>
      <c r="H2610" s="9">
        <v>2.2304832713749998</v>
      </c>
      <c r="I2610" s="1">
        <v>2.9739776951670001</v>
      </c>
      <c r="J2610" s="1">
        <v>2.6022304832710001</v>
      </c>
      <c r="K2610" s="1">
        <v>2.416356877323</v>
      </c>
      <c r="L2610" s="1">
        <v>6.8773234200740001</v>
      </c>
      <c r="M2610" s="1">
        <v>3.7174721189589999</v>
      </c>
      <c r="N2610" s="1">
        <v>3.5315985130110001</v>
      </c>
      <c r="O2610" s="1">
        <v>3.1598513011149998</v>
      </c>
      <c r="P2610" s="1">
        <v>0.74349442379200004</v>
      </c>
      <c r="Q2610" s="1">
        <v>0.18587360594800001</v>
      </c>
      <c r="R2610" s="1">
        <v>0.18587360594800001</v>
      </c>
      <c r="S2610" s="1">
        <v>1.4869888475840001</v>
      </c>
      <c r="T2610" s="1">
        <v>79.368029739777</v>
      </c>
      <c r="U2610" s="1">
        <v>0.92936802973999999</v>
      </c>
      <c r="V2610" s="1">
        <v>2.0446096654280002</v>
      </c>
      <c r="W2610" s="1">
        <v>17.657992565055999</v>
      </c>
      <c r="X2610" s="8">
        <v>112.453531598513</v>
      </c>
    </row>
    <row r="2611" spans="3:24" x14ac:dyDescent="0.2">
      <c r="C2611" s="70"/>
      <c r="D2611" s="67"/>
      <c r="E2611" s="4" t="s">
        <v>41</v>
      </c>
      <c r="F2611" s="52" t="s">
        <v>624</v>
      </c>
      <c r="G2611" s="7">
        <v>0</v>
      </c>
      <c r="H2611" s="17" t="s">
        <v>61</v>
      </c>
      <c r="I2611" s="3" t="s">
        <v>61</v>
      </c>
      <c r="J2611" s="3" t="s">
        <v>61</v>
      </c>
      <c r="K2611" s="3" t="s">
        <v>61</v>
      </c>
      <c r="L2611" s="3" t="s">
        <v>61</v>
      </c>
      <c r="M2611" s="3" t="s">
        <v>61</v>
      </c>
      <c r="N2611" s="3" t="s">
        <v>61</v>
      </c>
      <c r="O2611" s="3" t="s">
        <v>61</v>
      </c>
      <c r="P2611" s="3" t="s">
        <v>61</v>
      </c>
      <c r="Q2611" s="3" t="s">
        <v>61</v>
      </c>
      <c r="R2611" s="3" t="s">
        <v>61</v>
      </c>
      <c r="S2611" s="3" t="s">
        <v>61</v>
      </c>
      <c r="T2611" s="3" t="s">
        <v>61</v>
      </c>
      <c r="U2611" s="3" t="s">
        <v>61</v>
      </c>
      <c r="V2611" s="3" t="s">
        <v>61</v>
      </c>
      <c r="W2611" s="3" t="s">
        <v>61</v>
      </c>
      <c r="X2611" s="18" t="s">
        <v>61</v>
      </c>
    </row>
    <row r="2612" spans="3:24" x14ac:dyDescent="0.2">
      <c r="C2612" s="70"/>
      <c r="D2612" s="67"/>
      <c r="E2612" s="4" t="s">
        <v>42</v>
      </c>
      <c r="F2612" s="52" t="s">
        <v>625</v>
      </c>
      <c r="G2612" s="7">
        <v>20</v>
      </c>
      <c r="H2612" s="17" t="s">
        <v>61</v>
      </c>
      <c r="I2612" s="1">
        <v>10</v>
      </c>
      <c r="J2612" s="1">
        <v>5</v>
      </c>
      <c r="K2612" s="3" t="s">
        <v>61</v>
      </c>
      <c r="L2612" s="1">
        <v>10</v>
      </c>
      <c r="M2612" s="3" t="s">
        <v>61</v>
      </c>
      <c r="N2612" s="1">
        <v>5</v>
      </c>
      <c r="O2612" s="1">
        <v>5</v>
      </c>
      <c r="P2612" s="3" t="s">
        <v>61</v>
      </c>
      <c r="Q2612" s="3" t="s">
        <v>61</v>
      </c>
      <c r="R2612" s="1">
        <v>5</v>
      </c>
      <c r="S2612" s="3" t="s">
        <v>61</v>
      </c>
      <c r="T2612" s="1">
        <v>60</v>
      </c>
      <c r="U2612" s="3" t="s">
        <v>61</v>
      </c>
      <c r="V2612" s="3" t="s">
        <v>61</v>
      </c>
      <c r="W2612" s="1">
        <v>40</v>
      </c>
      <c r="X2612" s="8">
        <v>100</v>
      </c>
    </row>
    <row r="2613" spans="3:24" x14ac:dyDescent="0.2">
      <c r="C2613" s="70"/>
      <c r="D2613" s="67"/>
      <c r="E2613" s="4" t="s">
        <v>43</v>
      </c>
      <c r="F2613" s="52" t="s">
        <v>625</v>
      </c>
      <c r="G2613" s="7">
        <v>5</v>
      </c>
      <c r="H2613" s="17" t="s">
        <v>61</v>
      </c>
      <c r="I2613" s="1">
        <v>20</v>
      </c>
      <c r="J2613" s="3" t="s">
        <v>61</v>
      </c>
      <c r="K2613" s="3" t="s">
        <v>61</v>
      </c>
      <c r="L2613" s="3" t="s">
        <v>61</v>
      </c>
      <c r="M2613" s="3" t="s">
        <v>61</v>
      </c>
      <c r="N2613" s="3" t="s">
        <v>61</v>
      </c>
      <c r="O2613" s="3" t="s">
        <v>61</v>
      </c>
      <c r="P2613" s="3" t="s">
        <v>61</v>
      </c>
      <c r="Q2613" s="3" t="s">
        <v>61</v>
      </c>
      <c r="R2613" s="3" t="s">
        <v>61</v>
      </c>
      <c r="S2613" s="3" t="s">
        <v>61</v>
      </c>
      <c r="T2613" s="1">
        <v>80</v>
      </c>
      <c r="U2613" s="3" t="s">
        <v>61</v>
      </c>
      <c r="V2613" s="3" t="s">
        <v>61</v>
      </c>
      <c r="W2613" s="1">
        <v>20</v>
      </c>
      <c r="X2613" s="8">
        <v>100</v>
      </c>
    </row>
    <row r="2614" spans="3:24" x14ac:dyDescent="0.2">
      <c r="C2614" s="70"/>
      <c r="D2614" s="67"/>
      <c r="E2614" s="4" t="s">
        <v>44</v>
      </c>
      <c r="F2614" s="52" t="s">
        <v>625</v>
      </c>
      <c r="G2614" s="7">
        <v>14</v>
      </c>
      <c r="H2614" s="9">
        <v>14.285714285714</v>
      </c>
      <c r="I2614" s="1">
        <v>7.1428571428570002</v>
      </c>
      <c r="J2614" s="1">
        <v>7.1428571428570002</v>
      </c>
      <c r="K2614" s="3" t="s">
        <v>61</v>
      </c>
      <c r="L2614" s="1">
        <v>7.1428571428570002</v>
      </c>
      <c r="M2614" s="1">
        <v>7.1428571428570002</v>
      </c>
      <c r="N2614" s="1">
        <v>7.1428571428570002</v>
      </c>
      <c r="O2614" s="1">
        <v>14.285714285714</v>
      </c>
      <c r="P2614" s="1">
        <v>7.1428571428570002</v>
      </c>
      <c r="Q2614" s="3" t="s">
        <v>61</v>
      </c>
      <c r="R2614" s="3" t="s">
        <v>61</v>
      </c>
      <c r="S2614" s="3" t="s">
        <v>61</v>
      </c>
      <c r="T2614" s="1">
        <v>71.428571428571004</v>
      </c>
      <c r="U2614" s="3" t="s">
        <v>61</v>
      </c>
      <c r="V2614" s="3" t="s">
        <v>61</v>
      </c>
      <c r="W2614" s="1">
        <v>28.571428571428999</v>
      </c>
      <c r="X2614" s="8">
        <v>142.857142857143</v>
      </c>
    </row>
    <row r="2615" spans="3:24" x14ac:dyDescent="0.2">
      <c r="C2615" s="70"/>
      <c r="D2615" s="67"/>
      <c r="E2615" s="4" t="s">
        <v>37</v>
      </c>
      <c r="F2615" s="52" t="s">
        <v>625</v>
      </c>
      <c r="G2615" s="7">
        <v>11</v>
      </c>
      <c r="H2615" s="9">
        <v>9.0909090909089993</v>
      </c>
      <c r="I2615" s="3" t="s">
        <v>61</v>
      </c>
      <c r="J2615" s="3" t="s">
        <v>61</v>
      </c>
      <c r="K2615" s="3" t="s">
        <v>61</v>
      </c>
      <c r="L2615" s="3" t="s">
        <v>61</v>
      </c>
      <c r="M2615" s="3" t="s">
        <v>61</v>
      </c>
      <c r="N2615" s="1">
        <v>9.0909090909089993</v>
      </c>
      <c r="O2615" s="3" t="s">
        <v>61</v>
      </c>
      <c r="P2615" s="3" t="s">
        <v>61</v>
      </c>
      <c r="Q2615" s="3" t="s">
        <v>61</v>
      </c>
      <c r="R2615" s="3" t="s">
        <v>61</v>
      </c>
      <c r="S2615" s="3" t="s">
        <v>61</v>
      </c>
      <c r="T2615" s="1">
        <v>54.545454545455001</v>
      </c>
      <c r="U2615" s="1">
        <v>9.0909090909089993</v>
      </c>
      <c r="V2615" s="1">
        <v>18.181818181817999</v>
      </c>
      <c r="W2615" s="1">
        <v>18.181818181817999</v>
      </c>
      <c r="X2615" s="8">
        <v>100</v>
      </c>
    </row>
    <row r="2616" spans="3:24" x14ac:dyDescent="0.2">
      <c r="C2616" s="70"/>
      <c r="D2616" s="66" t="s">
        <v>21</v>
      </c>
      <c r="E2616" s="5" t="s">
        <v>39</v>
      </c>
      <c r="F2616" s="51" t="s">
        <v>624</v>
      </c>
      <c r="G2616" s="6">
        <v>283</v>
      </c>
      <c r="H2616" s="13">
        <v>2.8268551236750001</v>
      </c>
      <c r="I2616" s="2">
        <v>3.1802120141339998</v>
      </c>
      <c r="J2616" s="2">
        <v>2.473498233216</v>
      </c>
      <c r="K2616" s="2">
        <v>2.473498233216</v>
      </c>
      <c r="L2616" s="2">
        <v>8.4805653710249995</v>
      </c>
      <c r="M2616" s="2">
        <v>6.3604240282689997</v>
      </c>
      <c r="N2616" s="2">
        <v>10.247349823322001</v>
      </c>
      <c r="O2616" s="2">
        <v>7.4204946996469996</v>
      </c>
      <c r="P2616" s="2">
        <v>1.0600706713779999</v>
      </c>
      <c r="Q2616" s="2">
        <v>0.35335689045899998</v>
      </c>
      <c r="R2616" s="2">
        <v>1.766784452297</v>
      </c>
      <c r="S2616" s="2">
        <v>2.473498233216</v>
      </c>
      <c r="T2616" s="2">
        <v>67.491166077738995</v>
      </c>
      <c r="U2616" s="2">
        <v>1.766784452297</v>
      </c>
      <c r="V2616" s="2">
        <v>3.1802120141339998</v>
      </c>
      <c r="W2616" s="2">
        <v>27.561837455829998</v>
      </c>
      <c r="X2616" s="11">
        <v>121.554770318021</v>
      </c>
    </row>
    <row r="2617" spans="3:24" x14ac:dyDescent="0.2">
      <c r="C2617" s="70"/>
      <c r="D2617" s="67"/>
      <c r="E2617" s="4" t="s">
        <v>40</v>
      </c>
      <c r="F2617" s="52" t="s">
        <v>624</v>
      </c>
      <c r="G2617" s="7">
        <v>435</v>
      </c>
      <c r="H2617" s="9">
        <v>0.45977011494300002</v>
      </c>
      <c r="I2617" s="1">
        <v>1.379310344828</v>
      </c>
      <c r="J2617" s="1">
        <v>4.1379310344829996</v>
      </c>
      <c r="K2617" s="1">
        <v>2.528735632184</v>
      </c>
      <c r="L2617" s="1">
        <v>8.9655172413790005</v>
      </c>
      <c r="M2617" s="1">
        <v>4.5977011494250002</v>
      </c>
      <c r="N2617" s="1">
        <v>3.9080459770110001</v>
      </c>
      <c r="O2617" s="1">
        <v>4.5977011494250002</v>
      </c>
      <c r="P2617" s="1">
        <v>0.91954022988499995</v>
      </c>
      <c r="Q2617" s="1">
        <v>0.68965517241399998</v>
      </c>
      <c r="R2617" s="1">
        <v>0.68965517241399998</v>
      </c>
      <c r="S2617" s="1">
        <v>1.149425287356</v>
      </c>
      <c r="T2617" s="1">
        <v>78.620689655172001</v>
      </c>
      <c r="U2617" s="1">
        <v>1.149425287356</v>
      </c>
      <c r="V2617" s="1">
        <v>0.45977011494300002</v>
      </c>
      <c r="W2617" s="1">
        <v>19.770114942528998</v>
      </c>
      <c r="X2617" s="8">
        <v>114.252873563218</v>
      </c>
    </row>
    <row r="2618" spans="3:24" x14ac:dyDescent="0.2">
      <c r="C2618" s="70"/>
      <c r="D2618" s="67"/>
      <c r="E2618" s="4" t="s">
        <v>41</v>
      </c>
      <c r="F2618" s="52" t="s">
        <v>624</v>
      </c>
      <c r="G2618" s="7">
        <v>0</v>
      </c>
      <c r="H2618" s="17" t="s">
        <v>61</v>
      </c>
      <c r="I2618" s="3" t="s">
        <v>61</v>
      </c>
      <c r="J2618" s="3" t="s">
        <v>61</v>
      </c>
      <c r="K2618" s="3" t="s">
        <v>61</v>
      </c>
      <c r="L2618" s="3" t="s">
        <v>61</v>
      </c>
      <c r="M2618" s="3" t="s">
        <v>61</v>
      </c>
      <c r="N2618" s="3" t="s">
        <v>61</v>
      </c>
      <c r="O2618" s="3" t="s">
        <v>61</v>
      </c>
      <c r="P2618" s="3" t="s">
        <v>61</v>
      </c>
      <c r="Q2618" s="3" t="s">
        <v>61</v>
      </c>
      <c r="R2618" s="3" t="s">
        <v>61</v>
      </c>
      <c r="S2618" s="3" t="s">
        <v>61</v>
      </c>
      <c r="T2618" s="3" t="s">
        <v>61</v>
      </c>
      <c r="U2618" s="3" t="s">
        <v>61</v>
      </c>
      <c r="V2618" s="3" t="s">
        <v>61</v>
      </c>
      <c r="W2618" s="3" t="s">
        <v>61</v>
      </c>
      <c r="X2618" s="18" t="s">
        <v>61</v>
      </c>
    </row>
    <row r="2619" spans="3:24" x14ac:dyDescent="0.2">
      <c r="C2619" s="70"/>
      <c r="D2619" s="67"/>
      <c r="E2619" s="4" t="s">
        <v>42</v>
      </c>
      <c r="F2619" s="52" t="s">
        <v>625</v>
      </c>
      <c r="G2619" s="7">
        <v>14</v>
      </c>
      <c r="H2619" s="9">
        <v>7.1428571428570002</v>
      </c>
      <c r="I2619" s="1">
        <v>7.1428571428570002</v>
      </c>
      <c r="J2619" s="1">
        <v>7.1428571428570002</v>
      </c>
      <c r="K2619" s="3" t="s">
        <v>61</v>
      </c>
      <c r="L2619" s="3" t="s">
        <v>61</v>
      </c>
      <c r="M2619" s="3" t="s">
        <v>61</v>
      </c>
      <c r="N2619" s="3" t="s">
        <v>61</v>
      </c>
      <c r="O2619" s="1">
        <v>7.1428571428570002</v>
      </c>
      <c r="P2619" s="3" t="s">
        <v>61</v>
      </c>
      <c r="Q2619" s="3" t="s">
        <v>61</v>
      </c>
      <c r="R2619" s="3" t="s">
        <v>61</v>
      </c>
      <c r="S2619" s="3" t="s">
        <v>61</v>
      </c>
      <c r="T2619" s="1">
        <v>85.714285714286007</v>
      </c>
      <c r="U2619" s="3" t="s">
        <v>61</v>
      </c>
      <c r="V2619" s="3" t="s">
        <v>61</v>
      </c>
      <c r="W2619" s="1">
        <v>14.285714285714</v>
      </c>
      <c r="X2619" s="8">
        <v>114.28571428571399</v>
      </c>
    </row>
    <row r="2620" spans="3:24" x14ac:dyDescent="0.2">
      <c r="C2620" s="70"/>
      <c r="D2620" s="67"/>
      <c r="E2620" s="4" t="s">
        <v>43</v>
      </c>
      <c r="F2620" s="52" t="s">
        <v>625</v>
      </c>
      <c r="G2620" s="7">
        <v>5</v>
      </c>
      <c r="H2620" s="17" t="s">
        <v>61</v>
      </c>
      <c r="I2620" s="3" t="s">
        <v>61</v>
      </c>
      <c r="J2620" s="3" t="s">
        <v>61</v>
      </c>
      <c r="K2620" s="1">
        <v>20</v>
      </c>
      <c r="L2620" s="1">
        <v>60</v>
      </c>
      <c r="M2620" s="1">
        <v>20</v>
      </c>
      <c r="N2620" s="3" t="s">
        <v>61</v>
      </c>
      <c r="O2620" s="3" t="s">
        <v>61</v>
      </c>
      <c r="P2620" s="3" t="s">
        <v>61</v>
      </c>
      <c r="Q2620" s="3" t="s">
        <v>61</v>
      </c>
      <c r="R2620" s="3" t="s">
        <v>61</v>
      </c>
      <c r="S2620" s="3" t="s">
        <v>61</v>
      </c>
      <c r="T2620" s="1">
        <v>40</v>
      </c>
      <c r="U2620" s="3" t="s">
        <v>61</v>
      </c>
      <c r="V2620" s="3" t="s">
        <v>61</v>
      </c>
      <c r="W2620" s="1">
        <v>60</v>
      </c>
      <c r="X2620" s="8">
        <v>140</v>
      </c>
    </row>
    <row r="2621" spans="3:24" x14ac:dyDescent="0.2">
      <c r="C2621" s="70"/>
      <c r="D2621" s="67"/>
      <c r="E2621" s="4" t="s">
        <v>44</v>
      </c>
      <c r="F2621" s="52" t="s">
        <v>625</v>
      </c>
      <c r="G2621" s="7">
        <v>17</v>
      </c>
      <c r="H2621" s="9">
        <v>17.647058823529001</v>
      </c>
      <c r="I2621" s="3" t="s">
        <v>61</v>
      </c>
      <c r="J2621" s="3" t="s">
        <v>61</v>
      </c>
      <c r="K2621" s="3" t="s">
        <v>61</v>
      </c>
      <c r="L2621" s="1">
        <v>5.8823529411760003</v>
      </c>
      <c r="M2621" s="1">
        <v>5.8823529411760003</v>
      </c>
      <c r="N2621" s="1">
        <v>29.411764705882</v>
      </c>
      <c r="O2621" s="3" t="s">
        <v>61</v>
      </c>
      <c r="P2621" s="1">
        <v>5.8823529411760003</v>
      </c>
      <c r="Q2621" s="3" t="s">
        <v>61</v>
      </c>
      <c r="R2621" s="3" t="s">
        <v>61</v>
      </c>
      <c r="S2621" s="1">
        <v>5.8823529411760003</v>
      </c>
      <c r="T2621" s="1">
        <v>41.176470588234999</v>
      </c>
      <c r="U2621" s="1">
        <v>5.8823529411760003</v>
      </c>
      <c r="V2621" s="3" t="s">
        <v>61</v>
      </c>
      <c r="W2621" s="1">
        <v>52.941176470587997</v>
      </c>
      <c r="X2621" s="8">
        <v>117.64705882352899</v>
      </c>
    </row>
    <row r="2622" spans="3:24" x14ac:dyDescent="0.2">
      <c r="C2622" s="70"/>
      <c r="D2622" s="67"/>
      <c r="E2622" s="4" t="s">
        <v>37</v>
      </c>
      <c r="F2622" s="52" t="s">
        <v>625</v>
      </c>
      <c r="G2622" s="7">
        <v>11</v>
      </c>
      <c r="H2622" s="17" t="s">
        <v>61</v>
      </c>
      <c r="I2622" s="3" t="s">
        <v>61</v>
      </c>
      <c r="J2622" s="3" t="s">
        <v>61</v>
      </c>
      <c r="K2622" s="3" t="s">
        <v>61</v>
      </c>
      <c r="L2622" s="1">
        <v>9.0909090909089993</v>
      </c>
      <c r="M2622" s="3" t="s">
        <v>61</v>
      </c>
      <c r="N2622" s="1">
        <v>18.181818181817999</v>
      </c>
      <c r="O2622" s="3" t="s">
        <v>61</v>
      </c>
      <c r="P2622" s="3" t="s">
        <v>61</v>
      </c>
      <c r="Q2622" s="1">
        <v>9.0909090909089993</v>
      </c>
      <c r="R2622" s="3" t="s">
        <v>61</v>
      </c>
      <c r="S2622" s="3" t="s">
        <v>61</v>
      </c>
      <c r="T2622" s="1">
        <v>54.545454545455001</v>
      </c>
      <c r="U2622" s="1">
        <v>27.272727272727</v>
      </c>
      <c r="V2622" s="3" t="s">
        <v>61</v>
      </c>
      <c r="W2622" s="1">
        <v>18.181818181817999</v>
      </c>
      <c r="X2622" s="8">
        <v>118.181818181818</v>
      </c>
    </row>
    <row r="2623" spans="3:24" x14ac:dyDescent="0.2">
      <c r="C2623" s="66" t="s">
        <v>45</v>
      </c>
      <c r="D2623" s="64" t="s">
        <v>19</v>
      </c>
      <c r="E2623" s="5" t="s">
        <v>46</v>
      </c>
      <c r="F2623" s="51" t="s">
        <v>624</v>
      </c>
      <c r="G2623" s="6">
        <v>770</v>
      </c>
      <c r="H2623" s="13">
        <v>0.90909090909099999</v>
      </c>
      <c r="I2623" s="2">
        <v>1.298701298701</v>
      </c>
      <c r="J2623" s="2">
        <v>5.1948051948050002</v>
      </c>
      <c r="K2623" s="2">
        <v>2.207792207792</v>
      </c>
      <c r="L2623" s="2">
        <v>9.0909090909089993</v>
      </c>
      <c r="M2623" s="2">
        <v>5.1948051948050002</v>
      </c>
      <c r="N2623" s="2">
        <v>2.337662337662</v>
      </c>
      <c r="O2623" s="2">
        <v>5.0649350649349998</v>
      </c>
      <c r="P2623" s="2">
        <v>0.38961038961</v>
      </c>
      <c r="Q2623" s="2">
        <v>0.38961038961</v>
      </c>
      <c r="R2623" s="2">
        <v>0.64935064935099995</v>
      </c>
      <c r="S2623" s="2">
        <v>0.90909090909099999</v>
      </c>
      <c r="T2623" s="2">
        <v>77.012987012986997</v>
      </c>
      <c r="U2623" s="2">
        <v>1.5584415584419999</v>
      </c>
      <c r="V2623" s="2">
        <v>1.948051948052</v>
      </c>
      <c r="W2623" s="2">
        <v>19.480519480519</v>
      </c>
      <c r="X2623" s="11">
        <v>114.15584415584399</v>
      </c>
    </row>
    <row r="2624" spans="3:24" ht="26" x14ac:dyDescent="0.2">
      <c r="C2624" s="70"/>
      <c r="D2624" s="65"/>
      <c r="E2624" s="4" t="s">
        <v>47</v>
      </c>
      <c r="F2624" s="52" t="s">
        <v>624</v>
      </c>
      <c r="G2624" s="7">
        <v>335</v>
      </c>
      <c r="H2624" s="9">
        <v>2.985074626866</v>
      </c>
      <c r="I2624" s="1">
        <v>3.5820895522390002</v>
      </c>
      <c r="J2624" s="1">
        <v>0.59701492537300005</v>
      </c>
      <c r="K2624" s="1">
        <v>1.492537313433</v>
      </c>
      <c r="L2624" s="1">
        <v>6.2686567164179996</v>
      </c>
      <c r="M2624" s="1">
        <v>1.1940298507460001</v>
      </c>
      <c r="N2624" s="1">
        <v>1.791044776119</v>
      </c>
      <c r="O2624" s="1">
        <v>2.3880597014929998</v>
      </c>
      <c r="P2624" s="1">
        <v>0.29850746268700001</v>
      </c>
      <c r="Q2624" s="1">
        <v>0.59701492537300005</v>
      </c>
      <c r="R2624" s="1">
        <v>0.89552238805999995</v>
      </c>
      <c r="S2624" s="1">
        <v>0.89552238805999995</v>
      </c>
      <c r="T2624" s="1">
        <v>82.388059701493006</v>
      </c>
      <c r="U2624" s="1">
        <v>0.89552238805999995</v>
      </c>
      <c r="V2624" s="1">
        <v>1.791044776119</v>
      </c>
      <c r="W2624" s="1">
        <v>14.925373134328</v>
      </c>
      <c r="X2624" s="8">
        <v>108.059701492537</v>
      </c>
    </row>
    <row r="2625" spans="2:24" x14ac:dyDescent="0.2">
      <c r="C2625" s="70"/>
      <c r="D2625" s="65"/>
      <c r="E2625" s="4" t="s">
        <v>48</v>
      </c>
      <c r="F2625" s="52" t="s">
        <v>625</v>
      </c>
      <c r="G2625" s="7">
        <v>34</v>
      </c>
      <c r="H2625" s="17" t="s">
        <v>61</v>
      </c>
      <c r="I2625" s="3" t="s">
        <v>61</v>
      </c>
      <c r="J2625" s="3" t="s">
        <v>61</v>
      </c>
      <c r="K2625" s="3" t="s">
        <v>61</v>
      </c>
      <c r="L2625" s="1">
        <v>8.8235294117649996</v>
      </c>
      <c r="M2625" s="1">
        <v>5.8823529411760003</v>
      </c>
      <c r="N2625" s="1">
        <v>5.8823529411760003</v>
      </c>
      <c r="O2625" s="3" t="s">
        <v>61</v>
      </c>
      <c r="P2625" s="3" t="s">
        <v>61</v>
      </c>
      <c r="Q2625" s="3" t="s">
        <v>61</v>
      </c>
      <c r="R2625" s="3" t="s">
        <v>61</v>
      </c>
      <c r="S2625" s="3" t="s">
        <v>61</v>
      </c>
      <c r="T2625" s="1">
        <v>82.352941176471006</v>
      </c>
      <c r="U2625" s="3" t="s">
        <v>61</v>
      </c>
      <c r="V2625" s="3" t="s">
        <v>61</v>
      </c>
      <c r="W2625" s="1">
        <v>17.647058823529001</v>
      </c>
      <c r="X2625" s="8">
        <v>102.941176470588</v>
      </c>
    </row>
    <row r="2626" spans="2:24" ht="39" x14ac:dyDescent="0.2">
      <c r="C2626" s="70"/>
      <c r="D2626" s="65"/>
      <c r="E2626" s="4" t="s">
        <v>49</v>
      </c>
      <c r="F2626" s="52" t="s">
        <v>624</v>
      </c>
      <c r="G2626" s="7">
        <v>318</v>
      </c>
      <c r="H2626" s="9">
        <v>5.3459119496860001</v>
      </c>
      <c r="I2626" s="1">
        <v>6.2893081761009997</v>
      </c>
      <c r="J2626" s="1">
        <v>0.94339622641499998</v>
      </c>
      <c r="K2626" s="1">
        <v>3.4591194968550001</v>
      </c>
      <c r="L2626" s="1">
        <v>6.6037735849060004</v>
      </c>
      <c r="M2626" s="1">
        <v>7.2327044025160001</v>
      </c>
      <c r="N2626" s="1">
        <v>16.352201257861999</v>
      </c>
      <c r="O2626" s="1">
        <v>7.547169811321</v>
      </c>
      <c r="P2626" s="1">
        <v>3.4591194968550001</v>
      </c>
      <c r="Q2626" s="1">
        <v>0.94339622641499998</v>
      </c>
      <c r="R2626" s="1">
        <v>2.2012578616349998</v>
      </c>
      <c r="S2626" s="1">
        <v>3.7735849056599999</v>
      </c>
      <c r="T2626" s="1">
        <v>63.836477987420999</v>
      </c>
      <c r="U2626" s="1">
        <v>0.62893081761000003</v>
      </c>
      <c r="V2626" s="1">
        <v>0.94339622641499998</v>
      </c>
      <c r="W2626" s="1">
        <v>34.591194968552998</v>
      </c>
      <c r="X2626" s="8">
        <v>129.55974842767299</v>
      </c>
    </row>
    <row r="2627" spans="2:24" x14ac:dyDescent="0.2">
      <c r="C2627" s="70"/>
      <c r="D2627" s="65"/>
      <c r="E2627" s="4" t="s">
        <v>50</v>
      </c>
      <c r="F2627" s="52" t="s">
        <v>625</v>
      </c>
      <c r="G2627" s="7">
        <v>18</v>
      </c>
      <c r="H2627" s="9">
        <v>11.111111111111001</v>
      </c>
      <c r="I2627" s="3" t="s">
        <v>61</v>
      </c>
      <c r="J2627" s="3" t="s">
        <v>61</v>
      </c>
      <c r="K2627" s="3" t="s">
        <v>61</v>
      </c>
      <c r="L2627" s="3" t="s">
        <v>61</v>
      </c>
      <c r="M2627" s="1">
        <v>11.111111111111001</v>
      </c>
      <c r="N2627" s="1">
        <v>22.222222222222001</v>
      </c>
      <c r="O2627" s="3" t="s">
        <v>61</v>
      </c>
      <c r="P2627" s="1">
        <v>5.5555555555560003</v>
      </c>
      <c r="Q2627" s="3" t="s">
        <v>61</v>
      </c>
      <c r="R2627" s="3" t="s">
        <v>61</v>
      </c>
      <c r="S2627" s="1">
        <v>5.5555555555560003</v>
      </c>
      <c r="T2627" s="1">
        <v>44.444444444444002</v>
      </c>
      <c r="U2627" s="1">
        <v>5.5555555555560003</v>
      </c>
      <c r="V2627" s="1">
        <v>5.5555555555560003</v>
      </c>
      <c r="W2627" s="1">
        <v>44.444444444444002</v>
      </c>
      <c r="X2627" s="8">
        <v>111.111111111111</v>
      </c>
    </row>
    <row r="2628" spans="2:24" x14ac:dyDescent="0.2">
      <c r="C2628" s="70"/>
      <c r="D2628" s="65"/>
      <c r="E2628" s="4" t="s">
        <v>44</v>
      </c>
      <c r="F2628" s="52" t="s">
        <v>625</v>
      </c>
      <c r="G2628" s="7">
        <v>25</v>
      </c>
      <c r="H2628" s="9">
        <v>8</v>
      </c>
      <c r="I2628" s="3" t="s">
        <v>61</v>
      </c>
      <c r="J2628" s="1">
        <v>12</v>
      </c>
      <c r="K2628" s="1">
        <v>8</v>
      </c>
      <c r="L2628" s="1">
        <v>12</v>
      </c>
      <c r="M2628" s="1">
        <v>8</v>
      </c>
      <c r="N2628" s="1">
        <v>4</v>
      </c>
      <c r="O2628" s="1">
        <v>12</v>
      </c>
      <c r="P2628" s="3" t="s">
        <v>61</v>
      </c>
      <c r="Q2628" s="3" t="s">
        <v>61</v>
      </c>
      <c r="R2628" s="3" t="s">
        <v>61</v>
      </c>
      <c r="S2628" s="3" t="s">
        <v>61</v>
      </c>
      <c r="T2628" s="1">
        <v>60</v>
      </c>
      <c r="U2628" s="1">
        <v>8</v>
      </c>
      <c r="V2628" s="3" t="s">
        <v>61</v>
      </c>
      <c r="W2628" s="1">
        <v>32</v>
      </c>
      <c r="X2628" s="8">
        <v>132</v>
      </c>
    </row>
    <row r="2629" spans="2:24" x14ac:dyDescent="0.2">
      <c r="C2629" s="70"/>
      <c r="D2629" s="65"/>
      <c r="E2629" s="4" t="s">
        <v>37</v>
      </c>
      <c r="F2629" s="52" t="s">
        <v>625</v>
      </c>
      <c r="G2629" s="7">
        <v>28</v>
      </c>
      <c r="H2629" s="9">
        <v>3.5714285714290002</v>
      </c>
      <c r="I2629" s="1">
        <v>3.5714285714290002</v>
      </c>
      <c r="J2629" s="1">
        <v>3.5714285714290002</v>
      </c>
      <c r="K2629" s="3" t="s">
        <v>61</v>
      </c>
      <c r="L2629" s="1">
        <v>7.1428571428570002</v>
      </c>
      <c r="M2629" s="1">
        <v>3.5714285714290002</v>
      </c>
      <c r="N2629" s="1">
        <v>14.285714285714</v>
      </c>
      <c r="O2629" s="1">
        <v>7.1428571428570002</v>
      </c>
      <c r="P2629" s="3" t="s">
        <v>61</v>
      </c>
      <c r="Q2629" s="1">
        <v>3.5714285714290002</v>
      </c>
      <c r="R2629" s="3" t="s">
        <v>61</v>
      </c>
      <c r="S2629" s="3" t="s">
        <v>61</v>
      </c>
      <c r="T2629" s="1">
        <v>67.857142857143003</v>
      </c>
      <c r="U2629" s="3" t="s">
        <v>61</v>
      </c>
      <c r="V2629" s="1">
        <v>7.1428571428570002</v>
      </c>
      <c r="W2629" s="1">
        <v>25</v>
      </c>
      <c r="X2629" s="8">
        <v>121.428571428571</v>
      </c>
    </row>
    <row r="2630" spans="2:24" x14ac:dyDescent="0.2">
      <c r="C2630" s="70"/>
      <c r="D2630" s="65"/>
      <c r="E2630" s="4" t="s">
        <v>51</v>
      </c>
      <c r="F2630" s="52" t="s">
        <v>624</v>
      </c>
      <c r="G2630" s="7">
        <v>1105</v>
      </c>
      <c r="H2630" s="9">
        <v>1.538461538462</v>
      </c>
      <c r="I2630" s="1">
        <v>1.990950226244</v>
      </c>
      <c r="J2630" s="1">
        <v>3.8009049773760002</v>
      </c>
      <c r="K2630" s="1">
        <v>1.990950226244</v>
      </c>
      <c r="L2630" s="1">
        <v>8.2352941176469994</v>
      </c>
      <c r="M2630" s="1">
        <v>3.981900452489</v>
      </c>
      <c r="N2630" s="1">
        <v>2.171945701357</v>
      </c>
      <c r="O2630" s="1">
        <v>4.2533936651579998</v>
      </c>
      <c r="P2630" s="1">
        <v>0.36199095022599997</v>
      </c>
      <c r="Q2630" s="1">
        <v>0.452488687783</v>
      </c>
      <c r="R2630" s="1">
        <v>0.72398190045199995</v>
      </c>
      <c r="S2630" s="1">
        <v>0.904977375566</v>
      </c>
      <c r="T2630" s="1">
        <v>78.642533936652001</v>
      </c>
      <c r="U2630" s="1">
        <v>1.357466063348</v>
      </c>
      <c r="V2630" s="1">
        <v>1.9004524886880001</v>
      </c>
      <c r="W2630" s="1">
        <v>18.099547511312</v>
      </c>
      <c r="X2630" s="8">
        <v>112.30769230769199</v>
      </c>
    </row>
    <row r="2631" spans="2:24" x14ac:dyDescent="0.2">
      <c r="C2631" s="70"/>
      <c r="D2631" s="65"/>
      <c r="E2631" s="4" t="s">
        <v>52</v>
      </c>
      <c r="F2631" s="52" t="s">
        <v>624</v>
      </c>
      <c r="G2631" s="7">
        <v>352</v>
      </c>
      <c r="H2631" s="9">
        <v>4.8295454545450003</v>
      </c>
      <c r="I2631" s="1">
        <v>5.6818181818179996</v>
      </c>
      <c r="J2631" s="1">
        <v>0.85227272727299996</v>
      </c>
      <c r="K2631" s="1">
        <v>3.125</v>
      </c>
      <c r="L2631" s="1">
        <v>6.8181818181820004</v>
      </c>
      <c r="M2631" s="1">
        <v>7.1022727272730002</v>
      </c>
      <c r="N2631" s="1">
        <v>15.340909090908999</v>
      </c>
      <c r="O2631" s="1">
        <v>6.8181818181820004</v>
      </c>
      <c r="P2631" s="1">
        <v>3.125</v>
      </c>
      <c r="Q2631" s="1">
        <v>0.85227272727299996</v>
      </c>
      <c r="R2631" s="1">
        <v>1.988636363636</v>
      </c>
      <c r="S2631" s="1">
        <v>3.4090909090910002</v>
      </c>
      <c r="T2631" s="1">
        <v>65.625</v>
      </c>
      <c r="U2631" s="1">
        <v>0.56818181818199998</v>
      </c>
      <c r="V2631" s="1">
        <v>0.85227272727299996</v>
      </c>
      <c r="W2631" s="1">
        <v>32.954545454544999</v>
      </c>
      <c r="X2631" s="8">
        <v>126.988636363636</v>
      </c>
    </row>
    <row r="2632" spans="2:24" x14ac:dyDescent="0.2">
      <c r="C2632" s="66" t="s">
        <v>53</v>
      </c>
      <c r="D2632" s="64" t="s">
        <v>19</v>
      </c>
      <c r="E2632" s="5" t="s">
        <v>54</v>
      </c>
      <c r="F2632" s="51" t="s">
        <v>624</v>
      </c>
      <c r="G2632" s="6">
        <v>513</v>
      </c>
      <c r="H2632" s="13">
        <v>3.118908382066</v>
      </c>
      <c r="I2632" s="2">
        <v>3.508771929825</v>
      </c>
      <c r="J2632" s="2">
        <v>3.118908382066</v>
      </c>
      <c r="K2632" s="2">
        <v>1.9493177387909999</v>
      </c>
      <c r="L2632" s="2">
        <v>7.9922027290450002</v>
      </c>
      <c r="M2632" s="2">
        <v>4.2884990253410002</v>
      </c>
      <c r="N2632" s="2">
        <v>7.7972709551659998</v>
      </c>
      <c r="O2632" s="2">
        <v>6.237816764133</v>
      </c>
      <c r="P2632" s="2">
        <v>1.559454191033</v>
      </c>
      <c r="Q2632" s="2">
        <v>0.38986354775799997</v>
      </c>
      <c r="R2632" s="2">
        <v>1.1695906432750001</v>
      </c>
      <c r="S2632" s="2">
        <v>1.559454191033</v>
      </c>
      <c r="T2632" s="2">
        <v>73.294346978557996</v>
      </c>
      <c r="U2632" s="2">
        <v>1.1695906432750001</v>
      </c>
      <c r="V2632" s="2">
        <v>1.559454191033</v>
      </c>
      <c r="W2632" s="2">
        <v>23.976608187135</v>
      </c>
      <c r="X2632" s="11">
        <v>118.71345029239799</v>
      </c>
    </row>
    <row r="2633" spans="2:24" x14ac:dyDescent="0.2">
      <c r="C2633" s="70"/>
      <c r="D2633" s="65"/>
      <c r="E2633" s="4" t="s">
        <v>55</v>
      </c>
      <c r="F2633" s="52" t="s">
        <v>624</v>
      </c>
      <c r="G2633" s="7">
        <v>639</v>
      </c>
      <c r="H2633" s="9">
        <v>2.347417840376</v>
      </c>
      <c r="I2633" s="1">
        <v>2.8169014084509998</v>
      </c>
      <c r="J2633" s="1">
        <v>2.8169014084509998</v>
      </c>
      <c r="K2633" s="1">
        <v>1.8779342723000001</v>
      </c>
      <c r="L2633" s="1">
        <v>6.2597809076680004</v>
      </c>
      <c r="M2633" s="1">
        <v>4.2253521126760001</v>
      </c>
      <c r="N2633" s="1">
        <v>4.6948356807509999</v>
      </c>
      <c r="O2633" s="1">
        <v>4.2253521126760001</v>
      </c>
      <c r="P2633" s="1">
        <v>0.62597809076699995</v>
      </c>
      <c r="Q2633" s="1">
        <v>0.46948356807500002</v>
      </c>
      <c r="R2633" s="1">
        <v>0.78247261345899999</v>
      </c>
      <c r="S2633" s="1">
        <v>1.5649452269170001</v>
      </c>
      <c r="T2633" s="1">
        <v>76.056338028168994</v>
      </c>
      <c r="U2633" s="1">
        <v>1.2519561815339999</v>
      </c>
      <c r="V2633" s="1">
        <v>2.347417840376</v>
      </c>
      <c r="W2633" s="1">
        <v>20.344287949921998</v>
      </c>
      <c r="X2633" s="8">
        <v>112.363067292645</v>
      </c>
    </row>
    <row r="2634" spans="2:24" x14ac:dyDescent="0.2">
      <c r="C2634" s="70"/>
      <c r="D2634" s="65"/>
      <c r="E2634" s="4" t="s">
        <v>56</v>
      </c>
      <c r="F2634" s="52" t="s">
        <v>624</v>
      </c>
      <c r="G2634" s="7">
        <v>376</v>
      </c>
      <c r="H2634" s="9">
        <v>2.1276595744679998</v>
      </c>
      <c r="I2634" s="1">
        <v>1.8617021276600001</v>
      </c>
      <c r="J2634" s="1">
        <v>3.9893617021279999</v>
      </c>
      <c r="K2634" s="1">
        <v>3.4574468085109999</v>
      </c>
      <c r="L2634" s="1">
        <v>10.372340425532</v>
      </c>
      <c r="M2634" s="1">
        <v>6.6489361702130001</v>
      </c>
      <c r="N2634" s="1">
        <v>4.5212765957450003</v>
      </c>
      <c r="O2634" s="1">
        <v>4.5212765957450003</v>
      </c>
      <c r="P2634" s="1">
        <v>1.0638297872339999</v>
      </c>
      <c r="Q2634" s="1">
        <v>1.0638297872339999</v>
      </c>
      <c r="R2634" s="1">
        <v>1.0638297872339999</v>
      </c>
      <c r="S2634" s="1">
        <v>1.3297872340429999</v>
      </c>
      <c r="T2634" s="1">
        <v>74.468085106383</v>
      </c>
      <c r="U2634" s="1">
        <v>1.5957446808510001</v>
      </c>
      <c r="V2634" s="1">
        <v>1.0638297872339999</v>
      </c>
      <c r="W2634" s="1">
        <v>22.872340425531998</v>
      </c>
      <c r="X2634" s="8">
        <v>119.14893617021301</v>
      </c>
    </row>
    <row r="2635" spans="2:24" x14ac:dyDescent="0.2">
      <c r="C2635" s="66" t="s">
        <v>57</v>
      </c>
      <c r="D2635" s="64" t="s">
        <v>19</v>
      </c>
      <c r="E2635" s="5" t="s">
        <v>58</v>
      </c>
      <c r="F2635" s="51" t="s">
        <v>624</v>
      </c>
      <c r="G2635" s="6">
        <v>537</v>
      </c>
      <c r="H2635" s="13">
        <v>3.9106145251400002</v>
      </c>
      <c r="I2635" s="2">
        <v>4.8417132216010001</v>
      </c>
      <c r="J2635" s="2">
        <v>2.9795158286780001</v>
      </c>
      <c r="K2635" s="2">
        <v>1.675977653631</v>
      </c>
      <c r="L2635" s="2">
        <v>7.6350093109869999</v>
      </c>
      <c r="M2635" s="2">
        <v>4.6554934823089997</v>
      </c>
      <c r="N2635" s="2">
        <v>6.5176908752329998</v>
      </c>
      <c r="O2635" s="2">
        <v>5.2141527001860002</v>
      </c>
      <c r="P2635" s="2">
        <v>1.3035381750470001</v>
      </c>
      <c r="Q2635" s="2">
        <v>0.55865921787700001</v>
      </c>
      <c r="R2635" s="2">
        <v>0.93109869646200005</v>
      </c>
      <c r="S2635" s="2">
        <v>1.4897579143390001</v>
      </c>
      <c r="T2635" s="2">
        <v>74.301675977654</v>
      </c>
      <c r="U2635" s="2">
        <v>1.117318435754</v>
      </c>
      <c r="V2635" s="2">
        <v>1.3035381750470001</v>
      </c>
      <c r="W2635" s="2">
        <v>23.277467411545999</v>
      </c>
      <c r="X2635" s="11">
        <v>118.43575418994401</v>
      </c>
    </row>
    <row r="2636" spans="2:24" x14ac:dyDescent="0.2">
      <c r="C2636" s="67"/>
      <c r="D2636" s="65"/>
      <c r="E2636" s="4" t="s">
        <v>59</v>
      </c>
      <c r="F2636" s="52" t="s">
        <v>624</v>
      </c>
      <c r="G2636" s="7">
        <v>682</v>
      </c>
      <c r="H2636" s="9">
        <v>1.3196480938420001</v>
      </c>
      <c r="I2636" s="1">
        <v>1.759530791789</v>
      </c>
      <c r="J2636" s="1">
        <v>3.958944281525</v>
      </c>
      <c r="K2636" s="1">
        <v>2.346041055718</v>
      </c>
      <c r="L2636" s="1">
        <v>7.7712609970670004</v>
      </c>
      <c r="M2636" s="1">
        <v>4.6920821114370002</v>
      </c>
      <c r="N2636" s="1">
        <v>5.2785923753670003</v>
      </c>
      <c r="O2636" s="1">
        <v>4.9853372434020002</v>
      </c>
      <c r="P2636" s="1">
        <v>0.73313782991200005</v>
      </c>
      <c r="Q2636" s="1">
        <v>0.29325513196500003</v>
      </c>
      <c r="R2636" s="1">
        <v>0.73313782991200005</v>
      </c>
      <c r="S2636" s="1">
        <v>1.3196480938420001</v>
      </c>
      <c r="T2636" s="1">
        <v>75.073313782990994</v>
      </c>
      <c r="U2636" s="1">
        <v>1.6129032258060001</v>
      </c>
      <c r="V2636" s="1">
        <v>2.052785923754</v>
      </c>
      <c r="W2636" s="1">
        <v>21.260997067449001</v>
      </c>
      <c r="X2636" s="8">
        <v>113.929618768328</v>
      </c>
    </row>
    <row r="2637" spans="2:24" x14ac:dyDescent="0.2">
      <c r="C2637" s="71"/>
      <c r="D2637" s="68"/>
      <c r="E2637" s="19" t="s">
        <v>60</v>
      </c>
      <c r="F2637" s="53" t="s">
        <v>624</v>
      </c>
      <c r="G2637" s="21">
        <v>309</v>
      </c>
      <c r="H2637" s="36">
        <v>2.9126213592229999</v>
      </c>
      <c r="I2637" s="16">
        <v>1.618122977346</v>
      </c>
      <c r="J2637" s="16">
        <v>1.9417475728160001</v>
      </c>
      <c r="K2637" s="16">
        <v>3.236245954693</v>
      </c>
      <c r="L2637" s="16">
        <v>8.4142394822009994</v>
      </c>
      <c r="M2637" s="16">
        <v>5.5016181229769998</v>
      </c>
      <c r="N2637" s="16">
        <v>5.1779935275079998</v>
      </c>
      <c r="O2637" s="16">
        <v>4.5307443365699998</v>
      </c>
      <c r="P2637" s="16">
        <v>1.2944983818769999</v>
      </c>
      <c r="Q2637" s="16">
        <v>1.2944983818769999</v>
      </c>
      <c r="R2637" s="16">
        <v>1.618122977346</v>
      </c>
      <c r="S2637" s="16">
        <v>1.9417475728160001</v>
      </c>
      <c r="T2637" s="16">
        <v>74.757281553398002</v>
      </c>
      <c r="U2637" s="16">
        <v>0.97087378640800004</v>
      </c>
      <c r="V2637" s="16">
        <v>1.9417475728160001</v>
      </c>
      <c r="W2637" s="16">
        <v>22.330097087378999</v>
      </c>
      <c r="X2637" s="34">
        <v>117.15210355987099</v>
      </c>
    </row>
    <row r="2638" spans="2:24" x14ac:dyDescent="0.2">
      <c r="C2638" s="44" t="s">
        <v>626</v>
      </c>
    </row>
    <row r="2639" spans="2:24" x14ac:dyDescent="0.2">
      <c r="B2639" s="22" t="str">
        <f xml:space="preserve"> HYPERLINK("#'目次'!B38", "[32]")</f>
        <v>[32]</v>
      </c>
      <c r="C2639" s="58" t="s">
        <v>362</v>
      </c>
      <c r="D2639" s="59"/>
      <c r="E2639" s="59"/>
      <c r="F2639" s="59"/>
      <c r="G2639" s="59"/>
      <c r="H2639" s="59"/>
      <c r="I2639" s="59"/>
      <c r="J2639" s="59"/>
      <c r="K2639" s="59"/>
      <c r="L2639" s="59"/>
      <c r="M2639" s="59"/>
      <c r="N2639" s="59"/>
      <c r="O2639" s="59"/>
      <c r="P2639" s="59"/>
      <c r="Q2639" s="59"/>
      <c r="R2639" s="59"/>
      <c r="S2639" s="59"/>
      <c r="T2639" s="59"/>
      <c r="U2639" s="59"/>
      <c r="V2639" s="59"/>
    </row>
    <row r="2642" spans="3:22" x14ac:dyDescent="0.2">
      <c r="C2642" s="58" t="s">
        <v>13</v>
      </c>
      <c r="D2642" s="59"/>
      <c r="E2642" s="59"/>
      <c r="F2642" s="59"/>
      <c r="G2642" s="59"/>
      <c r="H2642" s="59"/>
      <c r="I2642" s="59"/>
      <c r="J2642" s="59"/>
      <c r="K2642" s="59"/>
      <c r="L2642" s="59"/>
      <c r="M2642" s="59"/>
      <c r="N2642" s="59"/>
      <c r="O2642" s="59"/>
      <c r="P2642" s="59"/>
      <c r="Q2642" s="59"/>
      <c r="R2642" s="59"/>
      <c r="S2642" s="59"/>
      <c r="T2642" s="59"/>
      <c r="U2642" s="59"/>
      <c r="V2642" s="59"/>
    </row>
    <row r="2643" spans="3:22" ht="39" x14ac:dyDescent="0.2">
      <c r="C2643" s="60"/>
      <c r="D2643" s="61"/>
      <c r="E2643" s="61"/>
      <c r="F2643" s="61"/>
      <c r="G2643" s="20" t="s">
        <v>14</v>
      </c>
      <c r="H2643" s="25" t="s">
        <v>363</v>
      </c>
      <c r="I2643" s="10" t="s">
        <v>364</v>
      </c>
      <c r="J2643" s="10" t="s">
        <v>365</v>
      </c>
      <c r="K2643" s="10" t="s">
        <v>366</v>
      </c>
      <c r="L2643" s="10" t="s">
        <v>37</v>
      </c>
      <c r="M2643" s="10" t="s">
        <v>367</v>
      </c>
      <c r="N2643" s="10" t="s">
        <v>368</v>
      </c>
      <c r="O2643" s="10" t="s">
        <v>263</v>
      </c>
      <c r="P2643" s="26" t="s">
        <v>76</v>
      </c>
    </row>
    <row r="2644" spans="3:22" x14ac:dyDescent="0.2">
      <c r="C2644" s="62"/>
      <c r="D2644" s="63"/>
      <c r="E2644" s="63"/>
      <c r="F2644" s="63"/>
      <c r="G2644" s="23"/>
      <c r="H2644" s="39" t="s">
        <v>264</v>
      </c>
      <c r="I2644" s="32" t="s">
        <v>265</v>
      </c>
      <c r="J2644" s="32" t="s">
        <v>266</v>
      </c>
      <c r="K2644" s="32" t="s">
        <v>267</v>
      </c>
      <c r="L2644" s="12"/>
      <c r="M2644" s="12"/>
      <c r="N2644" s="12"/>
      <c r="O2644" s="12"/>
      <c r="P2644" s="28"/>
    </row>
    <row r="2645" spans="3:22" x14ac:dyDescent="0.2">
      <c r="C2645" s="24"/>
      <c r="D2645" s="30"/>
      <c r="E2645" s="29" t="s">
        <v>14</v>
      </c>
      <c r="F2645" s="50" t="s">
        <v>624</v>
      </c>
      <c r="G2645" s="27">
        <v>1528</v>
      </c>
      <c r="H2645" s="15">
        <v>19.437172774869001</v>
      </c>
      <c r="I2645" s="15">
        <v>36.583769633507998</v>
      </c>
      <c r="J2645" s="15">
        <v>23.625654450262001</v>
      </c>
      <c r="K2645" s="15">
        <v>18.586387434555</v>
      </c>
      <c r="L2645" s="15">
        <v>1.767015706806</v>
      </c>
      <c r="M2645" s="15">
        <v>56.020942408377003</v>
      </c>
      <c r="N2645" s="15">
        <v>42.212041884816998</v>
      </c>
      <c r="O2645" s="15">
        <v>2.5789473684209998</v>
      </c>
      <c r="P2645" s="33">
        <v>1.0092554142670001</v>
      </c>
    </row>
    <row r="2646" spans="3:22" x14ac:dyDescent="0.2">
      <c r="C2646" s="69" t="s">
        <v>18</v>
      </c>
      <c r="D2646" s="64" t="s">
        <v>19</v>
      </c>
      <c r="E2646" s="5" t="s">
        <v>20</v>
      </c>
      <c r="F2646" s="51" t="s">
        <v>624</v>
      </c>
      <c r="G2646" s="6">
        <v>763</v>
      </c>
      <c r="H2646" s="13">
        <v>19.134993446919999</v>
      </c>
      <c r="I2646" s="2">
        <v>36.959370904324999</v>
      </c>
      <c r="J2646" s="2">
        <v>24.770642201834999</v>
      </c>
      <c r="K2646" s="2">
        <v>17.562254259502001</v>
      </c>
      <c r="L2646" s="2">
        <v>1.5727391874179999</v>
      </c>
      <c r="M2646" s="2">
        <v>56.094364351244998</v>
      </c>
      <c r="N2646" s="2">
        <v>42.332896461337</v>
      </c>
      <c r="O2646" s="2">
        <v>2.5858854860189999</v>
      </c>
      <c r="P2646" s="11">
        <v>0.99479336960099995</v>
      </c>
    </row>
    <row r="2647" spans="3:22" x14ac:dyDescent="0.2">
      <c r="C2647" s="70"/>
      <c r="D2647" s="65"/>
      <c r="E2647" s="4" t="s">
        <v>21</v>
      </c>
      <c r="F2647" s="52" t="s">
        <v>624</v>
      </c>
      <c r="G2647" s="7">
        <v>765</v>
      </c>
      <c r="H2647" s="9">
        <v>19.738562091502999</v>
      </c>
      <c r="I2647" s="1">
        <v>36.209150326797001</v>
      </c>
      <c r="J2647" s="1">
        <v>22.483660130718999</v>
      </c>
      <c r="K2647" s="1">
        <v>19.607843137254999</v>
      </c>
      <c r="L2647" s="1">
        <v>1.9607843137250001</v>
      </c>
      <c r="M2647" s="1">
        <v>55.947712418301002</v>
      </c>
      <c r="N2647" s="1">
        <v>42.091503267973998</v>
      </c>
      <c r="O2647" s="1">
        <v>2.5720000000000001</v>
      </c>
      <c r="P2647" s="8">
        <v>1.0241490003410001</v>
      </c>
    </row>
    <row r="2648" spans="3:22" x14ac:dyDescent="0.2">
      <c r="C2648" s="66" t="s">
        <v>22</v>
      </c>
      <c r="D2648" s="66" t="s">
        <v>23</v>
      </c>
      <c r="E2648" s="5" t="s">
        <v>24</v>
      </c>
      <c r="F2648" s="51" t="s">
        <v>624</v>
      </c>
      <c r="G2648" s="6">
        <v>302</v>
      </c>
      <c r="H2648" s="13">
        <v>17.880794701987</v>
      </c>
      <c r="I2648" s="2">
        <v>31.456953642384001</v>
      </c>
      <c r="J2648" s="2">
        <v>26.490066225166</v>
      </c>
      <c r="K2648" s="2">
        <v>22.847682119205</v>
      </c>
      <c r="L2648" s="2">
        <v>1.324503311258</v>
      </c>
      <c r="M2648" s="2">
        <v>49.337748344371001</v>
      </c>
      <c r="N2648" s="2">
        <v>49.337748344371001</v>
      </c>
      <c r="O2648" s="2">
        <v>2.4496644295299999</v>
      </c>
      <c r="P2648" s="11">
        <v>1.037584877779</v>
      </c>
    </row>
    <row r="2649" spans="3:22" x14ac:dyDescent="0.2">
      <c r="C2649" s="70"/>
      <c r="D2649" s="67"/>
      <c r="E2649" s="4" t="s">
        <v>25</v>
      </c>
      <c r="F2649" s="52" t="s">
        <v>624</v>
      </c>
      <c r="G2649" s="7">
        <v>329</v>
      </c>
      <c r="H2649" s="9">
        <v>19.452887537993998</v>
      </c>
      <c r="I2649" s="1">
        <v>33.130699088146002</v>
      </c>
      <c r="J2649" s="1">
        <v>23.404255319149001</v>
      </c>
      <c r="K2649" s="1">
        <v>23.100303951368002</v>
      </c>
      <c r="L2649" s="1">
        <v>0.91185410334299999</v>
      </c>
      <c r="M2649" s="1">
        <v>52.583586626139997</v>
      </c>
      <c r="N2649" s="1">
        <v>46.504559270516999</v>
      </c>
      <c r="O2649" s="1">
        <v>2.4938650306749999</v>
      </c>
      <c r="P2649" s="8">
        <v>1.0546420903089999</v>
      </c>
    </row>
    <row r="2650" spans="3:22" x14ac:dyDescent="0.2">
      <c r="C2650" s="70"/>
      <c r="D2650" s="67"/>
      <c r="E2650" s="4" t="s">
        <v>26</v>
      </c>
      <c r="F2650" s="52" t="s">
        <v>624</v>
      </c>
      <c r="G2650" s="7">
        <v>355</v>
      </c>
      <c r="H2650" s="9">
        <v>18.309859154929999</v>
      </c>
      <c r="I2650" s="1">
        <v>35.211267605633999</v>
      </c>
      <c r="J2650" s="1">
        <v>27.887323943662</v>
      </c>
      <c r="K2650" s="1">
        <v>17.746478873238999</v>
      </c>
      <c r="L2650" s="1">
        <v>0.84507042253499998</v>
      </c>
      <c r="M2650" s="1">
        <v>53.521126760563</v>
      </c>
      <c r="N2650" s="1">
        <v>45.633802816901003</v>
      </c>
      <c r="O2650" s="1">
        <v>2.5454545454550002</v>
      </c>
      <c r="P2650" s="8">
        <v>0.98893123015999995</v>
      </c>
    </row>
    <row r="2651" spans="3:22" x14ac:dyDescent="0.2">
      <c r="C2651" s="70"/>
      <c r="D2651" s="67"/>
      <c r="E2651" s="4" t="s">
        <v>27</v>
      </c>
      <c r="F2651" s="52" t="s">
        <v>624</v>
      </c>
      <c r="G2651" s="7">
        <v>254</v>
      </c>
      <c r="H2651" s="9">
        <v>18.897637795276001</v>
      </c>
      <c r="I2651" s="1">
        <v>40.551181102362001</v>
      </c>
      <c r="J2651" s="1">
        <v>21.259842519685002</v>
      </c>
      <c r="K2651" s="1">
        <v>18.110236220472</v>
      </c>
      <c r="L2651" s="1">
        <v>1.1811023622050001</v>
      </c>
      <c r="M2651" s="1">
        <v>59.448818897637999</v>
      </c>
      <c r="N2651" s="1">
        <v>39.370078740156998</v>
      </c>
      <c r="O2651" s="1">
        <v>2.6095617529880002</v>
      </c>
      <c r="P2651" s="8">
        <v>0.99546381509899995</v>
      </c>
    </row>
    <row r="2652" spans="3:22" x14ac:dyDescent="0.2">
      <c r="C2652" s="70"/>
      <c r="D2652" s="67"/>
      <c r="E2652" s="4" t="s">
        <v>28</v>
      </c>
      <c r="F2652" s="52" t="s">
        <v>624</v>
      </c>
      <c r="G2652" s="7">
        <v>288</v>
      </c>
      <c r="H2652" s="9">
        <v>22.916666666666998</v>
      </c>
      <c r="I2652" s="1">
        <v>44.097222222222001</v>
      </c>
      <c r="J2652" s="1">
        <v>17.708333333333002</v>
      </c>
      <c r="K2652" s="1">
        <v>10.416666666667</v>
      </c>
      <c r="L2652" s="1">
        <v>4.8611111111109997</v>
      </c>
      <c r="M2652" s="1">
        <v>67.013888888888999</v>
      </c>
      <c r="N2652" s="1">
        <v>28.125</v>
      </c>
      <c r="O2652" s="1">
        <v>2.8357664233580002</v>
      </c>
      <c r="P2652" s="8">
        <v>0.91709345186500002</v>
      </c>
    </row>
    <row r="2653" spans="3:22" x14ac:dyDescent="0.2">
      <c r="C2653" s="70"/>
      <c r="D2653" s="67"/>
      <c r="E2653" s="4" t="s">
        <v>29</v>
      </c>
      <c r="F2653" s="52" t="s">
        <v>624</v>
      </c>
      <c r="G2653" s="7">
        <v>1226</v>
      </c>
      <c r="H2653" s="9">
        <v>19.820554649266001</v>
      </c>
      <c r="I2653" s="1">
        <v>37.846655791190997</v>
      </c>
      <c r="J2653" s="1">
        <v>22.920065252855</v>
      </c>
      <c r="K2653" s="1">
        <v>17.536704730832</v>
      </c>
      <c r="L2653" s="1">
        <v>1.8760195758560001</v>
      </c>
      <c r="M2653" s="1">
        <v>57.667210440456998</v>
      </c>
      <c r="N2653" s="1">
        <v>40.456769983687003</v>
      </c>
      <c r="O2653" s="1">
        <v>2.6109725685790002</v>
      </c>
      <c r="P2653" s="8">
        <v>0.99997302879399996</v>
      </c>
    </row>
    <row r="2654" spans="3:22" x14ac:dyDescent="0.2">
      <c r="C2654" s="70"/>
      <c r="D2654" s="67"/>
      <c r="E2654" s="4" t="s">
        <v>30</v>
      </c>
      <c r="F2654" s="52" t="s">
        <v>624</v>
      </c>
      <c r="G2654" s="7">
        <v>542</v>
      </c>
      <c r="H2654" s="9">
        <v>21.033210332103</v>
      </c>
      <c r="I2654" s="1">
        <v>42.435424354243999</v>
      </c>
      <c r="J2654" s="1">
        <v>19.372693726937001</v>
      </c>
      <c r="K2654" s="1">
        <v>14.022140221401999</v>
      </c>
      <c r="L2654" s="1">
        <v>3.1365313653140001</v>
      </c>
      <c r="M2654" s="1">
        <v>63.468634686347002</v>
      </c>
      <c r="N2654" s="1">
        <v>33.394833948338999</v>
      </c>
      <c r="O2654" s="1">
        <v>2.7276190476190001</v>
      </c>
      <c r="P2654" s="8">
        <v>0.96112363056200001</v>
      </c>
    </row>
    <row r="2655" spans="3:22" x14ac:dyDescent="0.2">
      <c r="C2655" s="70"/>
      <c r="D2655" s="66" t="s">
        <v>20</v>
      </c>
      <c r="E2655" s="5" t="s">
        <v>24</v>
      </c>
      <c r="F2655" s="51" t="s">
        <v>624</v>
      </c>
      <c r="G2655" s="6">
        <v>153</v>
      </c>
      <c r="H2655" s="13">
        <v>17.647058823529001</v>
      </c>
      <c r="I2655" s="2">
        <v>29.411764705882</v>
      </c>
      <c r="J2655" s="2">
        <v>27.450980392157</v>
      </c>
      <c r="K2655" s="2">
        <v>23.529411764706001</v>
      </c>
      <c r="L2655" s="2">
        <v>1.9607843137250001</v>
      </c>
      <c r="M2655" s="2">
        <v>47.058823529412003</v>
      </c>
      <c r="N2655" s="2">
        <v>50.980392156862997</v>
      </c>
      <c r="O2655" s="2">
        <v>2.42</v>
      </c>
      <c r="P2655" s="11">
        <v>1.0444484109909999</v>
      </c>
    </row>
    <row r="2656" spans="3:22" x14ac:dyDescent="0.2">
      <c r="C2656" s="70"/>
      <c r="D2656" s="67"/>
      <c r="E2656" s="4" t="s">
        <v>25</v>
      </c>
      <c r="F2656" s="52" t="s">
        <v>624</v>
      </c>
      <c r="G2656" s="7">
        <v>174</v>
      </c>
      <c r="H2656" s="9">
        <v>16.091954022989</v>
      </c>
      <c r="I2656" s="1">
        <v>35.632183908046002</v>
      </c>
      <c r="J2656" s="1">
        <v>24.712643678161001</v>
      </c>
      <c r="K2656" s="1">
        <v>22.988505747125998</v>
      </c>
      <c r="L2656" s="1">
        <v>0.57471264367800001</v>
      </c>
      <c r="M2656" s="1">
        <v>51.724137931034001</v>
      </c>
      <c r="N2656" s="1">
        <v>47.701149425286999</v>
      </c>
      <c r="O2656" s="1">
        <v>2.4508670520229998</v>
      </c>
      <c r="P2656" s="8">
        <v>1.0196681229989999</v>
      </c>
    </row>
    <row r="2657" spans="3:16" x14ac:dyDescent="0.2">
      <c r="C2657" s="70"/>
      <c r="D2657" s="67"/>
      <c r="E2657" s="4" t="s">
        <v>26</v>
      </c>
      <c r="F2657" s="52" t="s">
        <v>624</v>
      </c>
      <c r="G2657" s="7">
        <v>180</v>
      </c>
      <c r="H2657" s="9">
        <v>18.888888888888999</v>
      </c>
      <c r="I2657" s="1">
        <v>38.333333333333002</v>
      </c>
      <c r="J2657" s="1">
        <v>26.666666666666998</v>
      </c>
      <c r="K2657" s="1">
        <v>15.555555555555999</v>
      </c>
      <c r="L2657" s="1">
        <v>0.555555555556</v>
      </c>
      <c r="M2657" s="1">
        <v>57.222222222222001</v>
      </c>
      <c r="N2657" s="1">
        <v>42.222222222222001</v>
      </c>
      <c r="O2657" s="1">
        <v>2.6089385474859998</v>
      </c>
      <c r="P2657" s="8">
        <v>0.967522314361</v>
      </c>
    </row>
    <row r="2658" spans="3:16" x14ac:dyDescent="0.2">
      <c r="C2658" s="70"/>
      <c r="D2658" s="67"/>
      <c r="E2658" s="4" t="s">
        <v>27</v>
      </c>
      <c r="F2658" s="52" t="s">
        <v>624</v>
      </c>
      <c r="G2658" s="7">
        <v>121</v>
      </c>
      <c r="H2658" s="9">
        <v>22.314049586776999</v>
      </c>
      <c r="I2658" s="1">
        <v>39.669421487603003</v>
      </c>
      <c r="J2658" s="1">
        <v>22.314049586776999</v>
      </c>
      <c r="K2658" s="1">
        <v>14.04958677686</v>
      </c>
      <c r="L2658" s="1">
        <v>1.6528925619829999</v>
      </c>
      <c r="M2658" s="1">
        <v>61.983471074379999</v>
      </c>
      <c r="N2658" s="1">
        <v>36.363636363635997</v>
      </c>
      <c r="O2658" s="1">
        <v>2.714285714286</v>
      </c>
      <c r="P2658" s="8">
        <v>0.97548646832200003</v>
      </c>
    </row>
    <row r="2659" spans="3:16" x14ac:dyDescent="0.2">
      <c r="C2659" s="70"/>
      <c r="D2659" s="67"/>
      <c r="E2659" s="4" t="s">
        <v>28</v>
      </c>
      <c r="F2659" s="52" t="s">
        <v>624</v>
      </c>
      <c r="G2659" s="7">
        <v>135</v>
      </c>
      <c r="H2659" s="9">
        <v>22.222222222222001</v>
      </c>
      <c r="I2659" s="1">
        <v>42.962962962962997</v>
      </c>
      <c r="J2659" s="1">
        <v>21.481481481481001</v>
      </c>
      <c r="K2659" s="1">
        <v>9.6296296296299992</v>
      </c>
      <c r="L2659" s="1">
        <v>3.7037037037039999</v>
      </c>
      <c r="M2659" s="1">
        <v>65.185185185185006</v>
      </c>
      <c r="N2659" s="1">
        <v>31.111111111111001</v>
      </c>
      <c r="O2659" s="1">
        <v>2.8076923076920002</v>
      </c>
      <c r="P2659" s="8">
        <v>0.90730159465399995</v>
      </c>
    </row>
    <row r="2660" spans="3:16" x14ac:dyDescent="0.2">
      <c r="C2660" s="70"/>
      <c r="D2660" s="67"/>
      <c r="E2660" s="4" t="s">
        <v>29</v>
      </c>
      <c r="F2660" s="52" t="s">
        <v>624</v>
      </c>
      <c r="G2660" s="7">
        <v>610</v>
      </c>
      <c r="H2660" s="9">
        <v>19.508196721310998</v>
      </c>
      <c r="I2660" s="1">
        <v>38.852459016392999</v>
      </c>
      <c r="J2660" s="1">
        <v>24.098360655737999</v>
      </c>
      <c r="K2660" s="1">
        <v>16.065573770492001</v>
      </c>
      <c r="L2660" s="1">
        <v>1.475409836066</v>
      </c>
      <c r="M2660" s="1">
        <v>58.360655737705002</v>
      </c>
      <c r="N2660" s="1">
        <v>40.16393442623</v>
      </c>
      <c r="O2660" s="1">
        <v>2.6272878535770001</v>
      </c>
      <c r="P2660" s="8">
        <v>0.97852991710500004</v>
      </c>
    </row>
    <row r="2661" spans="3:16" x14ac:dyDescent="0.2">
      <c r="C2661" s="70"/>
      <c r="D2661" s="67"/>
      <c r="E2661" s="4" t="s">
        <v>30</v>
      </c>
      <c r="F2661" s="52" t="s">
        <v>624</v>
      </c>
      <c r="G2661" s="7">
        <v>256</v>
      </c>
      <c r="H2661" s="9">
        <v>22.265625</v>
      </c>
      <c r="I2661" s="1">
        <v>41.40625</v>
      </c>
      <c r="J2661" s="1">
        <v>21.875</v>
      </c>
      <c r="K2661" s="1">
        <v>11.71875</v>
      </c>
      <c r="L2661" s="1">
        <v>2.734375</v>
      </c>
      <c r="M2661" s="1">
        <v>63.671875</v>
      </c>
      <c r="N2661" s="1">
        <v>33.59375</v>
      </c>
      <c r="O2661" s="1">
        <v>2.763052208835</v>
      </c>
      <c r="P2661" s="8">
        <v>0.93975820569299995</v>
      </c>
    </row>
    <row r="2662" spans="3:16" x14ac:dyDescent="0.2">
      <c r="C2662" s="70"/>
      <c r="D2662" s="66" t="s">
        <v>21</v>
      </c>
      <c r="E2662" s="5" t="s">
        <v>24</v>
      </c>
      <c r="F2662" s="51" t="s">
        <v>624</v>
      </c>
      <c r="G2662" s="6">
        <v>149</v>
      </c>
      <c r="H2662" s="13">
        <v>18.120805369128</v>
      </c>
      <c r="I2662" s="2">
        <v>33.557046979866001</v>
      </c>
      <c r="J2662" s="2">
        <v>25.503355704697999</v>
      </c>
      <c r="K2662" s="2">
        <v>22.147651006711001</v>
      </c>
      <c r="L2662" s="2">
        <v>0.67114093959700005</v>
      </c>
      <c r="M2662" s="2">
        <v>51.677852348993</v>
      </c>
      <c r="N2662" s="2">
        <v>47.651006711409003</v>
      </c>
      <c r="O2662" s="2">
        <v>2.4797297297299998</v>
      </c>
      <c r="P2662" s="11">
        <v>1.033253856465</v>
      </c>
    </row>
    <row r="2663" spans="3:16" x14ac:dyDescent="0.2">
      <c r="C2663" s="70"/>
      <c r="D2663" s="67"/>
      <c r="E2663" s="4" t="s">
        <v>25</v>
      </c>
      <c r="F2663" s="52" t="s">
        <v>624</v>
      </c>
      <c r="G2663" s="7">
        <v>155</v>
      </c>
      <c r="H2663" s="9">
        <v>23.225806451613</v>
      </c>
      <c r="I2663" s="1">
        <v>30.322580645161</v>
      </c>
      <c r="J2663" s="1">
        <v>21.935483870968</v>
      </c>
      <c r="K2663" s="1">
        <v>23.225806451613</v>
      </c>
      <c r="L2663" s="1">
        <v>1.2903225806450001</v>
      </c>
      <c r="M2663" s="1">
        <v>53.548387096774</v>
      </c>
      <c r="N2663" s="1">
        <v>45.161290322581003</v>
      </c>
      <c r="O2663" s="1">
        <v>2.5424836601309999</v>
      </c>
      <c r="P2663" s="8">
        <v>1.0941647144869999</v>
      </c>
    </row>
    <row r="2664" spans="3:16" x14ac:dyDescent="0.2">
      <c r="C2664" s="70"/>
      <c r="D2664" s="67"/>
      <c r="E2664" s="4" t="s">
        <v>26</v>
      </c>
      <c r="F2664" s="52" t="s">
        <v>624</v>
      </c>
      <c r="G2664" s="7">
        <v>175</v>
      </c>
      <c r="H2664" s="9">
        <v>17.714285714286</v>
      </c>
      <c r="I2664" s="1">
        <v>32</v>
      </c>
      <c r="J2664" s="1">
        <v>29.142857142857</v>
      </c>
      <c r="K2664" s="1">
        <v>20</v>
      </c>
      <c r="L2664" s="1">
        <v>1.142857142857</v>
      </c>
      <c r="M2664" s="1">
        <v>49.714285714286</v>
      </c>
      <c r="N2664" s="1">
        <v>49.142857142856997</v>
      </c>
      <c r="O2664" s="1">
        <v>2.4797687861269999</v>
      </c>
      <c r="P2664" s="8">
        <v>1.0091995180140001</v>
      </c>
    </row>
    <row r="2665" spans="3:16" x14ac:dyDescent="0.2">
      <c r="C2665" s="70"/>
      <c r="D2665" s="67"/>
      <c r="E2665" s="4" t="s">
        <v>27</v>
      </c>
      <c r="F2665" s="52" t="s">
        <v>624</v>
      </c>
      <c r="G2665" s="7">
        <v>133</v>
      </c>
      <c r="H2665" s="9">
        <v>15.789473684211</v>
      </c>
      <c r="I2665" s="1">
        <v>41.353383458647002</v>
      </c>
      <c r="J2665" s="1">
        <v>20.300751879699</v>
      </c>
      <c r="K2665" s="1">
        <v>21.804511278195001</v>
      </c>
      <c r="L2665" s="1">
        <v>0.75187969924800002</v>
      </c>
      <c r="M2665" s="1">
        <v>57.142857142856997</v>
      </c>
      <c r="N2665" s="1">
        <v>42.105263157895003</v>
      </c>
      <c r="O2665" s="1">
        <v>2.5151515151520001</v>
      </c>
      <c r="P2665" s="8">
        <v>1.0074898782270001</v>
      </c>
    </row>
    <row r="2666" spans="3:16" x14ac:dyDescent="0.2">
      <c r="C2666" s="70"/>
      <c r="D2666" s="67"/>
      <c r="E2666" s="4" t="s">
        <v>28</v>
      </c>
      <c r="F2666" s="52" t="s">
        <v>624</v>
      </c>
      <c r="G2666" s="7">
        <v>153</v>
      </c>
      <c r="H2666" s="9">
        <v>23.529411764706001</v>
      </c>
      <c r="I2666" s="1">
        <v>45.098039215686001</v>
      </c>
      <c r="J2666" s="1">
        <v>14.379084967320001</v>
      </c>
      <c r="K2666" s="1">
        <v>11.111111111111001</v>
      </c>
      <c r="L2666" s="1">
        <v>5.8823529411760003</v>
      </c>
      <c r="M2666" s="1">
        <v>68.627450980391998</v>
      </c>
      <c r="N2666" s="1">
        <v>25.490196078431001</v>
      </c>
      <c r="O2666" s="1">
        <v>2.8611111111110001</v>
      </c>
      <c r="P2666" s="8">
        <v>0.928274669316</v>
      </c>
    </row>
    <row r="2667" spans="3:16" x14ac:dyDescent="0.2">
      <c r="C2667" s="70"/>
      <c r="D2667" s="67"/>
      <c r="E2667" s="4" t="s">
        <v>29</v>
      </c>
      <c r="F2667" s="52" t="s">
        <v>624</v>
      </c>
      <c r="G2667" s="7">
        <v>616</v>
      </c>
      <c r="H2667" s="9">
        <v>20.12987012987</v>
      </c>
      <c r="I2667" s="1">
        <v>36.850649350649</v>
      </c>
      <c r="J2667" s="1">
        <v>21.753246753247002</v>
      </c>
      <c r="K2667" s="1">
        <v>18.993506493506001</v>
      </c>
      <c r="L2667" s="1">
        <v>2.2727272727269998</v>
      </c>
      <c r="M2667" s="1">
        <v>56.980519480519</v>
      </c>
      <c r="N2667" s="1">
        <v>40.746753246753002</v>
      </c>
      <c r="O2667" s="1">
        <v>2.5946843853820001</v>
      </c>
      <c r="P2667" s="8">
        <v>1.0214854848349999</v>
      </c>
    </row>
    <row r="2668" spans="3:16" x14ac:dyDescent="0.2">
      <c r="C2668" s="70"/>
      <c r="D2668" s="67"/>
      <c r="E2668" s="4" t="s">
        <v>30</v>
      </c>
      <c r="F2668" s="52" t="s">
        <v>624</v>
      </c>
      <c r="G2668" s="7">
        <v>286</v>
      </c>
      <c r="H2668" s="9">
        <v>19.930069930070001</v>
      </c>
      <c r="I2668" s="1">
        <v>43.356643356642998</v>
      </c>
      <c r="J2668" s="1">
        <v>17.132867132866998</v>
      </c>
      <c r="K2668" s="1">
        <v>16.083916083916002</v>
      </c>
      <c r="L2668" s="1">
        <v>3.4965034965030002</v>
      </c>
      <c r="M2668" s="1">
        <v>63.286713286713002</v>
      </c>
      <c r="N2668" s="1">
        <v>33.216783216783</v>
      </c>
      <c r="O2668" s="1">
        <v>2.6956521739129999</v>
      </c>
      <c r="P2668" s="8">
        <v>0.98060238000300004</v>
      </c>
    </row>
    <row r="2669" spans="3:16" x14ac:dyDescent="0.2">
      <c r="C2669" s="66" t="s">
        <v>31</v>
      </c>
      <c r="D2669" s="66" t="s">
        <v>23</v>
      </c>
      <c r="E2669" s="5" t="s">
        <v>32</v>
      </c>
      <c r="F2669" s="51" t="s">
        <v>624</v>
      </c>
      <c r="G2669" s="6">
        <v>72</v>
      </c>
      <c r="H2669" s="13">
        <v>8.333333333333</v>
      </c>
      <c r="I2669" s="2">
        <v>33.333333333333002</v>
      </c>
      <c r="J2669" s="2">
        <v>29.166666666666998</v>
      </c>
      <c r="K2669" s="2">
        <v>25</v>
      </c>
      <c r="L2669" s="2">
        <v>4.166666666667</v>
      </c>
      <c r="M2669" s="2">
        <v>41.666666666666998</v>
      </c>
      <c r="N2669" s="2">
        <v>54.166666666666998</v>
      </c>
      <c r="O2669" s="2">
        <v>2.2608695652169999</v>
      </c>
      <c r="P2669" s="11">
        <v>0.94949172026600004</v>
      </c>
    </row>
    <row r="2670" spans="3:16" ht="26" x14ac:dyDescent="0.2">
      <c r="C2670" s="70"/>
      <c r="D2670" s="67"/>
      <c r="E2670" s="4" t="s">
        <v>33</v>
      </c>
      <c r="F2670" s="52" t="s">
        <v>624</v>
      </c>
      <c r="G2670" s="7">
        <v>1007</v>
      </c>
      <c r="H2670" s="9">
        <v>19.265143992056</v>
      </c>
      <c r="I2670" s="1">
        <v>36.742800397219</v>
      </c>
      <c r="J2670" s="1">
        <v>24.726911618669</v>
      </c>
      <c r="K2670" s="1">
        <v>18.073485600794001</v>
      </c>
      <c r="L2670" s="1">
        <v>1.1916583912609999</v>
      </c>
      <c r="M2670" s="1">
        <v>56.007944389275004</v>
      </c>
      <c r="N2670" s="1">
        <v>42.800397219464003</v>
      </c>
      <c r="O2670" s="1">
        <v>2.5788944723620002</v>
      </c>
      <c r="P2670" s="8">
        <v>1.0002800331849999</v>
      </c>
    </row>
    <row r="2671" spans="3:16" ht="39" x14ac:dyDescent="0.2">
      <c r="C2671" s="70"/>
      <c r="D2671" s="67"/>
      <c r="E2671" s="4" t="s">
        <v>34</v>
      </c>
      <c r="F2671" s="52" t="s">
        <v>625</v>
      </c>
      <c r="G2671" s="7">
        <v>15</v>
      </c>
      <c r="H2671" s="9">
        <v>20</v>
      </c>
      <c r="I2671" s="1">
        <v>33.333333333333002</v>
      </c>
      <c r="J2671" s="1">
        <v>26.666666666666998</v>
      </c>
      <c r="K2671" s="1">
        <v>20</v>
      </c>
      <c r="L2671" s="3" t="s">
        <v>61</v>
      </c>
      <c r="M2671" s="1">
        <v>53.333333333333002</v>
      </c>
      <c r="N2671" s="1">
        <v>46.666666666666998</v>
      </c>
      <c r="O2671" s="1">
        <v>2.5333333333330001</v>
      </c>
      <c r="P2671" s="8">
        <v>1.060098827379</v>
      </c>
    </row>
    <row r="2672" spans="3:16" ht="39" x14ac:dyDescent="0.2">
      <c r="C2672" s="70"/>
      <c r="D2672" s="67"/>
      <c r="E2672" s="4" t="s">
        <v>35</v>
      </c>
      <c r="F2672" s="52" t="s">
        <v>624</v>
      </c>
      <c r="G2672" s="7">
        <v>197</v>
      </c>
      <c r="H2672" s="9">
        <v>16.751269035532999</v>
      </c>
      <c r="I2672" s="1">
        <v>34.010152284264002</v>
      </c>
      <c r="J2672" s="1">
        <v>23.350253807106998</v>
      </c>
      <c r="K2672" s="1">
        <v>24.365482233502998</v>
      </c>
      <c r="L2672" s="1">
        <v>1.522842639594</v>
      </c>
      <c r="M2672" s="1">
        <v>50.761421319797002</v>
      </c>
      <c r="N2672" s="1">
        <v>47.715736040609002</v>
      </c>
      <c r="O2672" s="1">
        <v>2.4381443298969998</v>
      </c>
      <c r="P2672" s="8">
        <v>1.0425102525779999</v>
      </c>
    </row>
    <row r="2673" spans="3:16" ht="26" x14ac:dyDescent="0.2">
      <c r="C2673" s="70"/>
      <c r="D2673" s="67"/>
      <c r="E2673" s="4" t="s">
        <v>36</v>
      </c>
      <c r="F2673" s="52" t="s">
        <v>624</v>
      </c>
      <c r="G2673" s="7">
        <v>205</v>
      </c>
      <c r="H2673" s="9">
        <v>27.317073170732002</v>
      </c>
      <c r="I2673" s="1">
        <v>37.560975609755999</v>
      </c>
      <c r="J2673" s="1">
        <v>17.560975609755999</v>
      </c>
      <c r="K2673" s="1">
        <v>14.634146341463</v>
      </c>
      <c r="L2673" s="1">
        <v>2.9268292682929999</v>
      </c>
      <c r="M2673" s="1">
        <v>64.878048780488001</v>
      </c>
      <c r="N2673" s="1">
        <v>32.195121951220003</v>
      </c>
      <c r="O2673" s="1">
        <v>2.7989949748740002</v>
      </c>
      <c r="P2673" s="8">
        <v>1.0149384192769999</v>
      </c>
    </row>
    <row r="2674" spans="3:16" x14ac:dyDescent="0.2">
      <c r="C2674" s="70"/>
      <c r="D2674" s="67"/>
      <c r="E2674" s="4" t="s">
        <v>37</v>
      </c>
      <c r="F2674" s="52" t="s">
        <v>625</v>
      </c>
      <c r="G2674" s="7">
        <v>32</v>
      </c>
      <c r="H2674" s="9">
        <v>15.625</v>
      </c>
      <c r="I2674" s="1">
        <v>50</v>
      </c>
      <c r="J2674" s="1">
        <v>15.625</v>
      </c>
      <c r="K2674" s="1">
        <v>9.375</v>
      </c>
      <c r="L2674" s="1">
        <v>9.375</v>
      </c>
      <c r="M2674" s="1">
        <v>65.625</v>
      </c>
      <c r="N2674" s="1">
        <v>25</v>
      </c>
      <c r="O2674" s="1">
        <v>2.7931034482760002</v>
      </c>
      <c r="P2674" s="8">
        <v>0.86103386132299997</v>
      </c>
    </row>
    <row r="2675" spans="3:16" x14ac:dyDescent="0.2">
      <c r="C2675" s="70"/>
      <c r="D2675" s="66" t="s">
        <v>20</v>
      </c>
      <c r="E2675" s="5" t="s">
        <v>32</v>
      </c>
      <c r="F2675" s="51" t="s">
        <v>625</v>
      </c>
      <c r="G2675" s="6">
        <v>38</v>
      </c>
      <c r="H2675" s="13">
        <v>5.2631578947369997</v>
      </c>
      <c r="I2675" s="2">
        <v>31.578947368421002</v>
      </c>
      <c r="J2675" s="2">
        <v>34.210526315788996</v>
      </c>
      <c r="K2675" s="2">
        <v>23.684210526316001</v>
      </c>
      <c r="L2675" s="2">
        <v>5.2631578947369997</v>
      </c>
      <c r="M2675" s="2">
        <v>36.842105263157997</v>
      </c>
      <c r="N2675" s="2">
        <v>57.894736842104997</v>
      </c>
      <c r="O2675" s="2">
        <v>2.1944444444440001</v>
      </c>
      <c r="P2675" s="11">
        <v>0.88864083840600006</v>
      </c>
    </row>
    <row r="2676" spans="3:16" ht="26" x14ac:dyDescent="0.2">
      <c r="C2676" s="70"/>
      <c r="D2676" s="67"/>
      <c r="E2676" s="4" t="s">
        <v>33</v>
      </c>
      <c r="F2676" s="52" t="s">
        <v>624</v>
      </c>
      <c r="G2676" s="7">
        <v>566</v>
      </c>
      <c r="H2676" s="9">
        <v>19.434628975264999</v>
      </c>
      <c r="I2676" s="1">
        <v>36.749116607773999</v>
      </c>
      <c r="J2676" s="1">
        <v>24.381625441695999</v>
      </c>
      <c r="K2676" s="1">
        <v>18.551236749116999</v>
      </c>
      <c r="L2676" s="1">
        <v>0.88339222614799995</v>
      </c>
      <c r="M2676" s="1">
        <v>56.183745583038998</v>
      </c>
      <c r="N2676" s="1">
        <v>42.932862190812997</v>
      </c>
      <c r="O2676" s="1">
        <v>2.5757575757579998</v>
      </c>
      <c r="P2676" s="8">
        <v>1.00625747826</v>
      </c>
    </row>
    <row r="2677" spans="3:16" ht="39" x14ac:dyDescent="0.2">
      <c r="C2677" s="70"/>
      <c r="D2677" s="67"/>
      <c r="E2677" s="4" t="s">
        <v>34</v>
      </c>
      <c r="F2677" s="52" t="s">
        <v>625</v>
      </c>
      <c r="G2677" s="7">
        <v>7</v>
      </c>
      <c r="H2677" s="9">
        <v>42.857142857143003</v>
      </c>
      <c r="I2677" s="1">
        <v>28.571428571428999</v>
      </c>
      <c r="J2677" s="1">
        <v>14.285714285714</v>
      </c>
      <c r="K2677" s="1">
        <v>14.285714285714</v>
      </c>
      <c r="L2677" s="3" t="s">
        <v>61</v>
      </c>
      <c r="M2677" s="1">
        <v>71.428571428571004</v>
      </c>
      <c r="N2677" s="1">
        <v>28.571428571428999</v>
      </c>
      <c r="O2677" s="1">
        <v>3</v>
      </c>
      <c r="P2677" s="8">
        <v>1.1547005383790001</v>
      </c>
    </row>
    <row r="2678" spans="3:16" ht="39" x14ac:dyDescent="0.2">
      <c r="C2678" s="70"/>
      <c r="D2678" s="67"/>
      <c r="E2678" s="4" t="s">
        <v>35</v>
      </c>
      <c r="F2678" s="52" t="s">
        <v>624</v>
      </c>
      <c r="G2678" s="7">
        <v>78</v>
      </c>
      <c r="H2678" s="9">
        <v>14.102564102563999</v>
      </c>
      <c r="I2678" s="1">
        <v>39.74358974359</v>
      </c>
      <c r="J2678" s="1">
        <v>30.769230769231001</v>
      </c>
      <c r="K2678" s="1">
        <v>14.102564102563999</v>
      </c>
      <c r="L2678" s="1">
        <v>1.2820512820509999</v>
      </c>
      <c r="M2678" s="1">
        <v>53.846153846154003</v>
      </c>
      <c r="N2678" s="1">
        <v>44.871794871794997</v>
      </c>
      <c r="O2678" s="1">
        <v>2.5454545454550002</v>
      </c>
      <c r="P2678" s="8">
        <v>0.91112213268599995</v>
      </c>
    </row>
    <row r="2679" spans="3:16" ht="26" x14ac:dyDescent="0.2">
      <c r="C2679" s="70"/>
      <c r="D2679" s="67"/>
      <c r="E2679" s="4" t="s">
        <v>36</v>
      </c>
      <c r="F2679" s="52" t="s">
        <v>624</v>
      </c>
      <c r="G2679" s="7">
        <v>58</v>
      </c>
      <c r="H2679" s="9">
        <v>29.310344827586</v>
      </c>
      <c r="I2679" s="1">
        <v>34.482758620689999</v>
      </c>
      <c r="J2679" s="1">
        <v>22.413793103448</v>
      </c>
      <c r="K2679" s="1">
        <v>10.344827586207</v>
      </c>
      <c r="L2679" s="1">
        <v>3.4482758620689999</v>
      </c>
      <c r="M2679" s="1">
        <v>63.793103448276</v>
      </c>
      <c r="N2679" s="1">
        <v>32.758620689654997</v>
      </c>
      <c r="O2679" s="1">
        <v>2.8571428571430002</v>
      </c>
      <c r="P2679" s="8">
        <v>0.98032594632500003</v>
      </c>
    </row>
    <row r="2680" spans="3:16" x14ac:dyDescent="0.2">
      <c r="C2680" s="70"/>
      <c r="D2680" s="67"/>
      <c r="E2680" s="4" t="s">
        <v>37</v>
      </c>
      <c r="F2680" s="52" t="s">
        <v>625</v>
      </c>
      <c r="G2680" s="7">
        <v>16</v>
      </c>
      <c r="H2680" s="9">
        <v>18.75</v>
      </c>
      <c r="I2680" s="1">
        <v>56.25</v>
      </c>
      <c r="J2680" s="3" t="s">
        <v>61</v>
      </c>
      <c r="K2680" s="1">
        <v>12.5</v>
      </c>
      <c r="L2680" s="1">
        <v>12.5</v>
      </c>
      <c r="M2680" s="1">
        <v>75</v>
      </c>
      <c r="N2680" s="1">
        <v>12.5</v>
      </c>
      <c r="O2680" s="1">
        <v>2.9285714285709998</v>
      </c>
      <c r="P2680" s="8">
        <v>0.91687476825299996</v>
      </c>
    </row>
    <row r="2681" spans="3:16" x14ac:dyDescent="0.2">
      <c r="C2681" s="70"/>
      <c r="D2681" s="66" t="s">
        <v>21</v>
      </c>
      <c r="E2681" s="5" t="s">
        <v>32</v>
      </c>
      <c r="F2681" s="51" t="s">
        <v>625</v>
      </c>
      <c r="G2681" s="6">
        <v>34</v>
      </c>
      <c r="H2681" s="13">
        <v>11.764705882353001</v>
      </c>
      <c r="I2681" s="2">
        <v>35.294117647058997</v>
      </c>
      <c r="J2681" s="2">
        <v>23.529411764706001</v>
      </c>
      <c r="K2681" s="2">
        <v>26.470588235293999</v>
      </c>
      <c r="L2681" s="2">
        <v>2.9411764705880001</v>
      </c>
      <c r="M2681" s="2">
        <v>47.058823529412003</v>
      </c>
      <c r="N2681" s="2">
        <v>50</v>
      </c>
      <c r="O2681" s="2">
        <v>2.333333333333</v>
      </c>
      <c r="P2681" s="11">
        <v>1.02062072616</v>
      </c>
    </row>
    <row r="2682" spans="3:16" ht="26" x14ac:dyDescent="0.2">
      <c r="C2682" s="70"/>
      <c r="D2682" s="67"/>
      <c r="E2682" s="4" t="s">
        <v>33</v>
      </c>
      <c r="F2682" s="52" t="s">
        <v>624</v>
      </c>
      <c r="G2682" s="7">
        <v>441</v>
      </c>
      <c r="H2682" s="9">
        <v>19.047619047619001</v>
      </c>
      <c r="I2682" s="1">
        <v>36.734693877551003</v>
      </c>
      <c r="J2682" s="1">
        <v>25.170068027210998</v>
      </c>
      <c r="K2682" s="1">
        <v>17.460317460317</v>
      </c>
      <c r="L2682" s="1">
        <v>1.587301587302</v>
      </c>
      <c r="M2682" s="1">
        <v>55.782312925169997</v>
      </c>
      <c r="N2682" s="1">
        <v>42.630385487528002</v>
      </c>
      <c r="O2682" s="1">
        <v>2.582949308756</v>
      </c>
      <c r="P2682" s="8">
        <v>0.99364473008099996</v>
      </c>
    </row>
    <row r="2683" spans="3:16" ht="39" x14ac:dyDescent="0.2">
      <c r="C2683" s="70"/>
      <c r="D2683" s="67"/>
      <c r="E2683" s="4" t="s">
        <v>34</v>
      </c>
      <c r="F2683" s="52" t="s">
        <v>625</v>
      </c>
      <c r="G2683" s="7">
        <v>8</v>
      </c>
      <c r="H2683" s="17" t="s">
        <v>61</v>
      </c>
      <c r="I2683" s="1">
        <v>37.5</v>
      </c>
      <c r="J2683" s="1">
        <v>37.5</v>
      </c>
      <c r="K2683" s="1">
        <v>25</v>
      </c>
      <c r="L2683" s="3" t="s">
        <v>61</v>
      </c>
      <c r="M2683" s="1">
        <v>37.5</v>
      </c>
      <c r="N2683" s="1">
        <v>62.5</v>
      </c>
      <c r="O2683" s="1">
        <v>2.125</v>
      </c>
      <c r="P2683" s="8">
        <v>0.83452296039600005</v>
      </c>
    </row>
    <row r="2684" spans="3:16" ht="39" x14ac:dyDescent="0.2">
      <c r="C2684" s="70"/>
      <c r="D2684" s="67"/>
      <c r="E2684" s="4" t="s">
        <v>35</v>
      </c>
      <c r="F2684" s="52" t="s">
        <v>624</v>
      </c>
      <c r="G2684" s="7">
        <v>119</v>
      </c>
      <c r="H2684" s="9">
        <v>18.487394957983</v>
      </c>
      <c r="I2684" s="1">
        <v>30.252100840335999</v>
      </c>
      <c r="J2684" s="1">
        <v>18.487394957983</v>
      </c>
      <c r="K2684" s="1">
        <v>31.092436974790001</v>
      </c>
      <c r="L2684" s="1">
        <v>1.680672268908</v>
      </c>
      <c r="M2684" s="1">
        <v>48.739495798318998</v>
      </c>
      <c r="N2684" s="1">
        <v>49.579831932772997</v>
      </c>
      <c r="O2684" s="1">
        <v>2.3675213675209998</v>
      </c>
      <c r="P2684" s="8">
        <v>1.1187916094999999</v>
      </c>
    </row>
    <row r="2685" spans="3:16" ht="26" x14ac:dyDescent="0.2">
      <c r="C2685" s="70"/>
      <c r="D2685" s="67"/>
      <c r="E2685" s="4" t="s">
        <v>36</v>
      </c>
      <c r="F2685" s="52" t="s">
        <v>624</v>
      </c>
      <c r="G2685" s="7">
        <v>147</v>
      </c>
      <c r="H2685" s="9">
        <v>26.530612244897998</v>
      </c>
      <c r="I2685" s="1">
        <v>38.775510204082003</v>
      </c>
      <c r="J2685" s="1">
        <v>15.646258503401</v>
      </c>
      <c r="K2685" s="1">
        <v>16.326530612245001</v>
      </c>
      <c r="L2685" s="1">
        <v>2.7210884353739999</v>
      </c>
      <c r="M2685" s="1">
        <v>65.306122448980005</v>
      </c>
      <c r="N2685" s="1">
        <v>31.972789115645998</v>
      </c>
      <c r="O2685" s="1">
        <v>2.7762237762240001</v>
      </c>
      <c r="P2685" s="8">
        <v>1.0306539727490001</v>
      </c>
    </row>
    <row r="2686" spans="3:16" x14ac:dyDescent="0.2">
      <c r="C2686" s="70"/>
      <c r="D2686" s="67"/>
      <c r="E2686" s="4" t="s">
        <v>37</v>
      </c>
      <c r="F2686" s="52" t="s">
        <v>625</v>
      </c>
      <c r="G2686" s="7">
        <v>16</v>
      </c>
      <c r="H2686" s="9">
        <v>12.5</v>
      </c>
      <c r="I2686" s="1">
        <v>43.75</v>
      </c>
      <c r="J2686" s="1">
        <v>31.25</v>
      </c>
      <c r="K2686" s="1">
        <v>6.25</v>
      </c>
      <c r="L2686" s="1">
        <v>6.25</v>
      </c>
      <c r="M2686" s="1">
        <v>56.25</v>
      </c>
      <c r="N2686" s="1">
        <v>37.5</v>
      </c>
      <c r="O2686" s="1">
        <v>2.666666666667</v>
      </c>
      <c r="P2686" s="8">
        <v>0.81649658092800004</v>
      </c>
    </row>
    <row r="2687" spans="3:16" x14ac:dyDescent="0.2">
      <c r="C2687" s="66" t="s">
        <v>38</v>
      </c>
      <c r="D2687" s="66" t="s">
        <v>23</v>
      </c>
      <c r="E2687" s="5" t="s">
        <v>39</v>
      </c>
      <c r="F2687" s="51" t="s">
        <v>624</v>
      </c>
      <c r="G2687" s="6">
        <v>458</v>
      </c>
      <c r="H2687" s="13">
        <v>19.650655021834002</v>
      </c>
      <c r="I2687" s="2">
        <v>35.807860262009001</v>
      </c>
      <c r="J2687" s="2">
        <v>21.179039301309999</v>
      </c>
      <c r="K2687" s="2">
        <v>20.960698689956001</v>
      </c>
      <c r="L2687" s="2">
        <v>2.4017467248909998</v>
      </c>
      <c r="M2687" s="2">
        <v>55.458515283842999</v>
      </c>
      <c r="N2687" s="2">
        <v>42.139737991266003</v>
      </c>
      <c r="O2687" s="2">
        <v>2.5548098434000002</v>
      </c>
      <c r="P2687" s="11">
        <v>1.0400146157529999</v>
      </c>
    </row>
    <row r="2688" spans="3:16" x14ac:dyDescent="0.2">
      <c r="C2688" s="70"/>
      <c r="D2688" s="67"/>
      <c r="E2688" s="4" t="s">
        <v>40</v>
      </c>
      <c r="F2688" s="52" t="s">
        <v>624</v>
      </c>
      <c r="G2688" s="7">
        <v>973</v>
      </c>
      <c r="H2688" s="9">
        <v>20.041109969168001</v>
      </c>
      <c r="I2688" s="1">
        <v>36.998972250770997</v>
      </c>
      <c r="J2688" s="1">
        <v>24.460431654676</v>
      </c>
      <c r="K2688" s="1">
        <v>17.163412127440999</v>
      </c>
      <c r="L2688" s="1">
        <v>1.336073997945</v>
      </c>
      <c r="M2688" s="1">
        <v>57.040082219938</v>
      </c>
      <c r="N2688" s="1">
        <v>41.623843782117</v>
      </c>
      <c r="O2688" s="1">
        <v>2.6072916666669999</v>
      </c>
      <c r="P2688" s="8">
        <v>0.99684013710800001</v>
      </c>
    </row>
    <row r="2689" spans="3:16" x14ac:dyDescent="0.2">
      <c r="C2689" s="70"/>
      <c r="D2689" s="67"/>
      <c r="E2689" s="4" t="s">
        <v>41</v>
      </c>
      <c r="F2689" s="52" t="s">
        <v>624</v>
      </c>
      <c r="G2689" s="7">
        <v>0</v>
      </c>
      <c r="H2689" s="17" t="s">
        <v>61</v>
      </c>
      <c r="I2689" s="3" t="s">
        <v>61</v>
      </c>
      <c r="J2689" s="3" t="s">
        <v>61</v>
      </c>
      <c r="K2689" s="3" t="s">
        <v>61</v>
      </c>
      <c r="L2689" s="3" t="s">
        <v>61</v>
      </c>
      <c r="M2689" s="3" t="s">
        <v>61</v>
      </c>
      <c r="N2689" s="3" t="s">
        <v>61</v>
      </c>
      <c r="O2689" s="3" t="s">
        <v>61</v>
      </c>
      <c r="P2689" s="18" t="s">
        <v>61</v>
      </c>
    </row>
    <row r="2690" spans="3:16" x14ac:dyDescent="0.2">
      <c r="C2690" s="70"/>
      <c r="D2690" s="67"/>
      <c r="E2690" s="4" t="s">
        <v>42</v>
      </c>
      <c r="F2690" s="52" t="s">
        <v>625</v>
      </c>
      <c r="G2690" s="7">
        <v>34</v>
      </c>
      <c r="H2690" s="9">
        <v>8.8235294117649996</v>
      </c>
      <c r="I2690" s="1">
        <v>29.411764705882</v>
      </c>
      <c r="J2690" s="1">
        <v>32.352941176470999</v>
      </c>
      <c r="K2690" s="1">
        <v>26.470588235293999</v>
      </c>
      <c r="L2690" s="1">
        <v>2.9411764705880001</v>
      </c>
      <c r="M2690" s="1">
        <v>38.235294117647001</v>
      </c>
      <c r="N2690" s="1">
        <v>58.823529411765001</v>
      </c>
      <c r="O2690" s="1">
        <v>2.2121212121210001</v>
      </c>
      <c r="P2690" s="8">
        <v>0.96038975673899996</v>
      </c>
    </row>
    <row r="2691" spans="3:16" x14ac:dyDescent="0.2">
      <c r="C2691" s="70"/>
      <c r="D2691" s="67"/>
      <c r="E2691" s="4" t="s">
        <v>43</v>
      </c>
      <c r="F2691" s="52" t="s">
        <v>625</v>
      </c>
      <c r="G2691" s="7">
        <v>10</v>
      </c>
      <c r="H2691" s="9">
        <v>10</v>
      </c>
      <c r="I2691" s="1">
        <v>50</v>
      </c>
      <c r="J2691" s="1">
        <v>40</v>
      </c>
      <c r="K2691" s="3" t="s">
        <v>61</v>
      </c>
      <c r="L2691" s="3" t="s">
        <v>61</v>
      </c>
      <c r="M2691" s="1">
        <v>60</v>
      </c>
      <c r="N2691" s="1">
        <v>40</v>
      </c>
      <c r="O2691" s="1">
        <v>2.7</v>
      </c>
      <c r="P2691" s="8">
        <v>0.67494855771100004</v>
      </c>
    </row>
    <row r="2692" spans="3:16" x14ac:dyDescent="0.2">
      <c r="C2692" s="70"/>
      <c r="D2692" s="67"/>
      <c r="E2692" s="4" t="s">
        <v>44</v>
      </c>
      <c r="F2692" s="52" t="s">
        <v>625</v>
      </c>
      <c r="G2692" s="7">
        <v>31</v>
      </c>
      <c r="H2692" s="9">
        <v>12.903225806451999</v>
      </c>
      <c r="I2692" s="1">
        <v>35.483870967742</v>
      </c>
      <c r="J2692" s="1">
        <v>25.806451612903</v>
      </c>
      <c r="K2692" s="1">
        <v>25.806451612903</v>
      </c>
      <c r="L2692" s="3" t="s">
        <v>61</v>
      </c>
      <c r="M2692" s="1">
        <v>48.387096774193999</v>
      </c>
      <c r="N2692" s="1">
        <v>51.612903225806001</v>
      </c>
      <c r="O2692" s="1">
        <v>2.3548387096769998</v>
      </c>
      <c r="P2692" s="8">
        <v>1.018115484503</v>
      </c>
    </row>
    <row r="2693" spans="3:16" x14ac:dyDescent="0.2">
      <c r="C2693" s="70"/>
      <c r="D2693" s="67"/>
      <c r="E2693" s="4" t="s">
        <v>37</v>
      </c>
      <c r="F2693" s="52" t="s">
        <v>625</v>
      </c>
      <c r="G2693" s="7">
        <v>22</v>
      </c>
      <c r="H2693" s="9">
        <v>18.181818181817999</v>
      </c>
      <c r="I2693" s="1">
        <v>40.909090909090999</v>
      </c>
      <c r="J2693" s="1">
        <v>13.636363636364001</v>
      </c>
      <c r="K2693" s="1">
        <v>18.181818181817999</v>
      </c>
      <c r="L2693" s="1">
        <v>9.0909090909089993</v>
      </c>
      <c r="M2693" s="1">
        <v>59.090909090909001</v>
      </c>
      <c r="N2693" s="1">
        <v>31.818181818182001</v>
      </c>
      <c r="O2693" s="1">
        <v>2.65</v>
      </c>
      <c r="P2693" s="8">
        <v>1.039989878493</v>
      </c>
    </row>
    <row r="2694" spans="3:16" x14ac:dyDescent="0.2">
      <c r="C2694" s="70"/>
      <c r="D2694" s="66" t="s">
        <v>20</v>
      </c>
      <c r="E2694" s="5" t="s">
        <v>39</v>
      </c>
      <c r="F2694" s="51" t="s">
        <v>624</v>
      </c>
      <c r="G2694" s="6">
        <v>175</v>
      </c>
      <c r="H2694" s="13">
        <v>17.714285714286</v>
      </c>
      <c r="I2694" s="2">
        <v>35.428571428570997</v>
      </c>
      <c r="J2694" s="2">
        <v>27.428571428571001</v>
      </c>
      <c r="K2694" s="2">
        <v>16</v>
      </c>
      <c r="L2694" s="2">
        <v>3.4285714285709998</v>
      </c>
      <c r="M2694" s="2">
        <v>53.142857142856997</v>
      </c>
      <c r="N2694" s="2">
        <v>43.428571428570997</v>
      </c>
      <c r="O2694" s="2">
        <v>2.5680473372780002</v>
      </c>
      <c r="P2694" s="11">
        <v>0.97427462522899999</v>
      </c>
    </row>
    <row r="2695" spans="3:16" x14ac:dyDescent="0.2">
      <c r="C2695" s="70"/>
      <c r="D2695" s="67"/>
      <c r="E2695" s="4" t="s">
        <v>40</v>
      </c>
      <c r="F2695" s="52" t="s">
        <v>624</v>
      </c>
      <c r="G2695" s="7">
        <v>538</v>
      </c>
      <c r="H2695" s="9">
        <v>20.260223048326999</v>
      </c>
      <c r="I2695" s="1">
        <v>38.104089219331001</v>
      </c>
      <c r="J2695" s="1">
        <v>23.791821561338001</v>
      </c>
      <c r="K2695" s="1">
        <v>16.914498141264001</v>
      </c>
      <c r="L2695" s="1">
        <v>0.92936802973999999</v>
      </c>
      <c r="M2695" s="1">
        <v>58.364312267658001</v>
      </c>
      <c r="N2695" s="1">
        <v>40.706319702602002</v>
      </c>
      <c r="O2695" s="1">
        <v>2.6228893058159999</v>
      </c>
      <c r="P2695" s="8">
        <v>0.99358917856899998</v>
      </c>
    </row>
    <row r="2696" spans="3:16" x14ac:dyDescent="0.2">
      <c r="C2696" s="70"/>
      <c r="D2696" s="67"/>
      <c r="E2696" s="4" t="s">
        <v>41</v>
      </c>
      <c r="F2696" s="52" t="s">
        <v>624</v>
      </c>
      <c r="G2696" s="7">
        <v>0</v>
      </c>
      <c r="H2696" s="17" t="s">
        <v>61</v>
      </c>
      <c r="I2696" s="3" t="s">
        <v>61</v>
      </c>
      <c r="J2696" s="3" t="s">
        <v>61</v>
      </c>
      <c r="K2696" s="3" t="s">
        <v>61</v>
      </c>
      <c r="L2696" s="3" t="s">
        <v>61</v>
      </c>
      <c r="M2696" s="3" t="s">
        <v>61</v>
      </c>
      <c r="N2696" s="3" t="s">
        <v>61</v>
      </c>
      <c r="O2696" s="3" t="s">
        <v>61</v>
      </c>
      <c r="P2696" s="18" t="s">
        <v>61</v>
      </c>
    </row>
    <row r="2697" spans="3:16" x14ac:dyDescent="0.2">
      <c r="C2697" s="70"/>
      <c r="D2697" s="67"/>
      <c r="E2697" s="4" t="s">
        <v>42</v>
      </c>
      <c r="F2697" s="52" t="s">
        <v>625</v>
      </c>
      <c r="G2697" s="7">
        <v>20</v>
      </c>
      <c r="H2697" s="9">
        <v>10</v>
      </c>
      <c r="I2697" s="1">
        <v>25</v>
      </c>
      <c r="J2697" s="1">
        <v>25</v>
      </c>
      <c r="K2697" s="1">
        <v>40</v>
      </c>
      <c r="L2697" s="3" t="s">
        <v>61</v>
      </c>
      <c r="M2697" s="1">
        <v>35</v>
      </c>
      <c r="N2697" s="1">
        <v>65</v>
      </c>
      <c r="O2697" s="1">
        <v>2.0499999999999998</v>
      </c>
      <c r="P2697" s="8">
        <v>1.050062654772</v>
      </c>
    </row>
    <row r="2698" spans="3:16" x14ac:dyDescent="0.2">
      <c r="C2698" s="70"/>
      <c r="D2698" s="67"/>
      <c r="E2698" s="4" t="s">
        <v>43</v>
      </c>
      <c r="F2698" s="52" t="s">
        <v>625</v>
      </c>
      <c r="G2698" s="7">
        <v>5</v>
      </c>
      <c r="H2698" s="17" t="s">
        <v>61</v>
      </c>
      <c r="I2698" s="1">
        <v>80</v>
      </c>
      <c r="J2698" s="1">
        <v>20</v>
      </c>
      <c r="K2698" s="3" t="s">
        <v>61</v>
      </c>
      <c r="L2698" s="3" t="s">
        <v>61</v>
      </c>
      <c r="M2698" s="1">
        <v>80</v>
      </c>
      <c r="N2698" s="1">
        <v>20</v>
      </c>
      <c r="O2698" s="1">
        <v>2.8</v>
      </c>
      <c r="P2698" s="8">
        <v>0.44721359550000001</v>
      </c>
    </row>
    <row r="2699" spans="3:16" x14ac:dyDescent="0.2">
      <c r="C2699" s="70"/>
      <c r="D2699" s="67"/>
      <c r="E2699" s="4" t="s">
        <v>44</v>
      </c>
      <c r="F2699" s="52" t="s">
        <v>625</v>
      </c>
      <c r="G2699" s="7">
        <v>14</v>
      </c>
      <c r="H2699" s="9">
        <v>7.1428571428570002</v>
      </c>
      <c r="I2699" s="1">
        <v>14.285714285714</v>
      </c>
      <c r="J2699" s="1">
        <v>35.714285714286</v>
      </c>
      <c r="K2699" s="1">
        <v>42.857142857143003</v>
      </c>
      <c r="L2699" s="3" t="s">
        <v>61</v>
      </c>
      <c r="M2699" s="1">
        <v>21.428571428571001</v>
      </c>
      <c r="N2699" s="1">
        <v>78.571428571428996</v>
      </c>
      <c r="O2699" s="1">
        <v>1.857142857143</v>
      </c>
      <c r="P2699" s="8">
        <v>0.94926229309900001</v>
      </c>
    </row>
    <row r="2700" spans="3:16" x14ac:dyDescent="0.2">
      <c r="C2700" s="70"/>
      <c r="D2700" s="67"/>
      <c r="E2700" s="4" t="s">
        <v>37</v>
      </c>
      <c r="F2700" s="52" t="s">
        <v>625</v>
      </c>
      <c r="G2700" s="7">
        <v>11</v>
      </c>
      <c r="H2700" s="9">
        <v>27.272727272727</v>
      </c>
      <c r="I2700" s="1">
        <v>36.363636363635997</v>
      </c>
      <c r="J2700" s="1">
        <v>18.181818181817999</v>
      </c>
      <c r="K2700" s="1">
        <v>9.0909090909089993</v>
      </c>
      <c r="L2700" s="1">
        <v>9.0909090909089993</v>
      </c>
      <c r="M2700" s="1">
        <v>63.636363636364003</v>
      </c>
      <c r="N2700" s="1">
        <v>27.272727272727</v>
      </c>
      <c r="O2700" s="1">
        <v>2.9</v>
      </c>
      <c r="P2700" s="8">
        <v>0.99442892601199995</v>
      </c>
    </row>
    <row r="2701" spans="3:16" x14ac:dyDescent="0.2">
      <c r="C2701" s="70"/>
      <c r="D2701" s="66" t="s">
        <v>21</v>
      </c>
      <c r="E2701" s="5" t="s">
        <v>39</v>
      </c>
      <c r="F2701" s="51" t="s">
        <v>624</v>
      </c>
      <c r="G2701" s="6">
        <v>283</v>
      </c>
      <c r="H2701" s="13">
        <v>20.848056537102</v>
      </c>
      <c r="I2701" s="2">
        <v>36.042402826855003</v>
      </c>
      <c r="J2701" s="2">
        <v>17.314487632509</v>
      </c>
      <c r="K2701" s="2">
        <v>24.028268551237002</v>
      </c>
      <c r="L2701" s="2">
        <v>1.766784452297</v>
      </c>
      <c r="M2701" s="2">
        <v>56.890459363958001</v>
      </c>
      <c r="N2701" s="2">
        <v>41.342756183745998</v>
      </c>
      <c r="O2701" s="2">
        <v>2.546762589928</v>
      </c>
      <c r="P2701" s="11">
        <v>1.0796644858090001</v>
      </c>
    </row>
    <row r="2702" spans="3:16" x14ac:dyDescent="0.2">
      <c r="C2702" s="70"/>
      <c r="D2702" s="67"/>
      <c r="E2702" s="4" t="s">
        <v>40</v>
      </c>
      <c r="F2702" s="52" t="s">
        <v>624</v>
      </c>
      <c r="G2702" s="7">
        <v>435</v>
      </c>
      <c r="H2702" s="9">
        <v>19.770114942528998</v>
      </c>
      <c r="I2702" s="1">
        <v>35.632183908046002</v>
      </c>
      <c r="J2702" s="1">
        <v>25.287356321838999</v>
      </c>
      <c r="K2702" s="1">
        <v>17.471264367816001</v>
      </c>
      <c r="L2702" s="1">
        <v>1.8390804597699999</v>
      </c>
      <c r="M2702" s="1">
        <v>55.402298850575001</v>
      </c>
      <c r="N2702" s="1">
        <v>42.758620689654997</v>
      </c>
      <c r="O2702" s="1">
        <v>2.5878220140520001</v>
      </c>
      <c r="P2702" s="8">
        <v>1.001708252759</v>
      </c>
    </row>
    <row r="2703" spans="3:16" x14ac:dyDescent="0.2">
      <c r="C2703" s="70"/>
      <c r="D2703" s="67"/>
      <c r="E2703" s="4" t="s">
        <v>41</v>
      </c>
      <c r="F2703" s="52" t="s">
        <v>624</v>
      </c>
      <c r="G2703" s="7">
        <v>0</v>
      </c>
      <c r="H2703" s="17" t="s">
        <v>61</v>
      </c>
      <c r="I2703" s="3" t="s">
        <v>61</v>
      </c>
      <c r="J2703" s="3" t="s">
        <v>61</v>
      </c>
      <c r="K2703" s="3" t="s">
        <v>61</v>
      </c>
      <c r="L2703" s="3" t="s">
        <v>61</v>
      </c>
      <c r="M2703" s="3" t="s">
        <v>61</v>
      </c>
      <c r="N2703" s="3" t="s">
        <v>61</v>
      </c>
      <c r="O2703" s="3" t="s">
        <v>61</v>
      </c>
      <c r="P2703" s="18" t="s">
        <v>61</v>
      </c>
    </row>
    <row r="2704" spans="3:16" x14ac:dyDescent="0.2">
      <c r="C2704" s="70"/>
      <c r="D2704" s="67"/>
      <c r="E2704" s="4" t="s">
        <v>42</v>
      </c>
      <c r="F2704" s="52" t="s">
        <v>625</v>
      </c>
      <c r="G2704" s="7">
        <v>14</v>
      </c>
      <c r="H2704" s="9">
        <v>7.1428571428570002</v>
      </c>
      <c r="I2704" s="1">
        <v>35.714285714286</v>
      </c>
      <c r="J2704" s="1">
        <v>42.857142857143003</v>
      </c>
      <c r="K2704" s="1">
        <v>7.1428571428570002</v>
      </c>
      <c r="L2704" s="1">
        <v>7.1428571428570002</v>
      </c>
      <c r="M2704" s="1">
        <v>42.857142857143003</v>
      </c>
      <c r="N2704" s="1">
        <v>50</v>
      </c>
      <c r="O2704" s="1">
        <v>2.4615384615379998</v>
      </c>
      <c r="P2704" s="8">
        <v>0.776250025806</v>
      </c>
    </row>
    <row r="2705" spans="3:16" x14ac:dyDescent="0.2">
      <c r="C2705" s="70"/>
      <c r="D2705" s="67"/>
      <c r="E2705" s="4" t="s">
        <v>43</v>
      </c>
      <c r="F2705" s="52" t="s">
        <v>625</v>
      </c>
      <c r="G2705" s="7">
        <v>5</v>
      </c>
      <c r="H2705" s="9">
        <v>20</v>
      </c>
      <c r="I2705" s="1">
        <v>20</v>
      </c>
      <c r="J2705" s="1">
        <v>60</v>
      </c>
      <c r="K2705" s="3" t="s">
        <v>61</v>
      </c>
      <c r="L2705" s="3" t="s">
        <v>61</v>
      </c>
      <c r="M2705" s="1">
        <v>40</v>
      </c>
      <c r="N2705" s="1">
        <v>60</v>
      </c>
      <c r="O2705" s="1">
        <v>2.6</v>
      </c>
      <c r="P2705" s="8">
        <v>0.89442719100000001</v>
      </c>
    </row>
    <row r="2706" spans="3:16" x14ac:dyDescent="0.2">
      <c r="C2706" s="70"/>
      <c r="D2706" s="67"/>
      <c r="E2706" s="4" t="s">
        <v>44</v>
      </c>
      <c r="F2706" s="52" t="s">
        <v>625</v>
      </c>
      <c r="G2706" s="7">
        <v>17</v>
      </c>
      <c r="H2706" s="9">
        <v>17.647058823529001</v>
      </c>
      <c r="I2706" s="1">
        <v>52.941176470587997</v>
      </c>
      <c r="J2706" s="1">
        <v>17.647058823529001</v>
      </c>
      <c r="K2706" s="1">
        <v>11.764705882353001</v>
      </c>
      <c r="L2706" s="3" t="s">
        <v>61</v>
      </c>
      <c r="M2706" s="1">
        <v>70.588235294117993</v>
      </c>
      <c r="N2706" s="1">
        <v>29.411764705882</v>
      </c>
      <c r="O2706" s="1">
        <v>2.7647058823530002</v>
      </c>
      <c r="P2706" s="8">
        <v>0.90342485608300005</v>
      </c>
    </row>
    <row r="2707" spans="3:16" x14ac:dyDescent="0.2">
      <c r="C2707" s="70"/>
      <c r="D2707" s="67"/>
      <c r="E2707" s="4" t="s">
        <v>37</v>
      </c>
      <c r="F2707" s="52" t="s">
        <v>625</v>
      </c>
      <c r="G2707" s="7">
        <v>11</v>
      </c>
      <c r="H2707" s="9">
        <v>9.0909090909089993</v>
      </c>
      <c r="I2707" s="1">
        <v>45.454545454544999</v>
      </c>
      <c r="J2707" s="1">
        <v>9.0909090909089993</v>
      </c>
      <c r="K2707" s="1">
        <v>27.272727272727</v>
      </c>
      <c r="L2707" s="1">
        <v>9.0909090909089993</v>
      </c>
      <c r="M2707" s="1">
        <v>54.545454545455001</v>
      </c>
      <c r="N2707" s="1">
        <v>36.363636363635997</v>
      </c>
      <c r="O2707" s="1">
        <v>2.4</v>
      </c>
      <c r="P2707" s="8">
        <v>1.074967699773</v>
      </c>
    </row>
    <row r="2708" spans="3:16" x14ac:dyDescent="0.2">
      <c r="C2708" s="66" t="s">
        <v>45</v>
      </c>
      <c r="D2708" s="64" t="s">
        <v>19</v>
      </c>
      <c r="E2708" s="5" t="s">
        <v>46</v>
      </c>
      <c r="F2708" s="51" t="s">
        <v>624</v>
      </c>
      <c r="G2708" s="6">
        <v>770</v>
      </c>
      <c r="H2708" s="13">
        <v>14.285714285714</v>
      </c>
      <c r="I2708" s="2">
        <v>36.363636363635997</v>
      </c>
      <c r="J2708" s="2">
        <v>28.311688311687998</v>
      </c>
      <c r="K2708" s="2">
        <v>19.87012987013</v>
      </c>
      <c r="L2708" s="2">
        <v>1.168831168831</v>
      </c>
      <c r="M2708" s="2">
        <v>50.649350649351</v>
      </c>
      <c r="N2708" s="2">
        <v>48.181818181818002</v>
      </c>
      <c r="O2708" s="2">
        <v>2.4559789750330001</v>
      </c>
      <c r="P2708" s="11">
        <v>0.969790601152</v>
      </c>
    </row>
    <row r="2709" spans="3:16" ht="26" x14ac:dyDescent="0.2">
      <c r="C2709" s="70"/>
      <c r="D2709" s="65"/>
      <c r="E2709" s="4" t="s">
        <v>47</v>
      </c>
      <c r="F2709" s="52" t="s">
        <v>624</v>
      </c>
      <c r="G2709" s="7">
        <v>335</v>
      </c>
      <c r="H2709" s="9">
        <v>31.343283582089999</v>
      </c>
      <c r="I2709" s="1">
        <v>35.522388059701001</v>
      </c>
      <c r="J2709" s="1">
        <v>17.014925373134002</v>
      </c>
      <c r="K2709" s="1">
        <v>14.925373134328</v>
      </c>
      <c r="L2709" s="1">
        <v>1.1940298507460001</v>
      </c>
      <c r="M2709" s="1">
        <v>66.865671641790996</v>
      </c>
      <c r="N2709" s="1">
        <v>31.940298507463002</v>
      </c>
      <c r="O2709" s="1">
        <v>2.8429003021149999</v>
      </c>
      <c r="P2709" s="8">
        <v>1.0354779539229999</v>
      </c>
    </row>
    <row r="2710" spans="3:16" x14ac:dyDescent="0.2">
      <c r="C2710" s="70"/>
      <c r="D2710" s="65"/>
      <c r="E2710" s="4" t="s">
        <v>48</v>
      </c>
      <c r="F2710" s="52" t="s">
        <v>625</v>
      </c>
      <c r="G2710" s="7">
        <v>34</v>
      </c>
      <c r="H2710" s="9">
        <v>11.764705882353001</v>
      </c>
      <c r="I2710" s="1">
        <v>32.352941176470999</v>
      </c>
      <c r="J2710" s="1">
        <v>29.411764705882</v>
      </c>
      <c r="K2710" s="1">
        <v>23.529411764706001</v>
      </c>
      <c r="L2710" s="1">
        <v>2.9411764705880001</v>
      </c>
      <c r="M2710" s="1">
        <v>44.117647058823998</v>
      </c>
      <c r="N2710" s="1">
        <v>52.941176470587997</v>
      </c>
      <c r="O2710" s="1">
        <v>2.333333333333</v>
      </c>
      <c r="P2710" s="8">
        <v>0.98952850725300001</v>
      </c>
    </row>
    <row r="2711" spans="3:16" ht="39" x14ac:dyDescent="0.2">
      <c r="C2711" s="70"/>
      <c r="D2711" s="65"/>
      <c r="E2711" s="4" t="s">
        <v>49</v>
      </c>
      <c r="F2711" s="52" t="s">
        <v>624</v>
      </c>
      <c r="G2711" s="7">
        <v>318</v>
      </c>
      <c r="H2711" s="9">
        <v>18.553459119496999</v>
      </c>
      <c r="I2711" s="1">
        <v>38.364779874214001</v>
      </c>
      <c r="J2711" s="1">
        <v>19.811320754716998</v>
      </c>
      <c r="K2711" s="1">
        <v>20.125786163522001</v>
      </c>
      <c r="L2711" s="1">
        <v>3.1446540880499998</v>
      </c>
      <c r="M2711" s="1">
        <v>56.918238993711</v>
      </c>
      <c r="N2711" s="1">
        <v>39.937106918239003</v>
      </c>
      <c r="O2711" s="1">
        <v>2.5714285714290002</v>
      </c>
      <c r="P2711" s="8">
        <v>1.02322949723</v>
      </c>
    </row>
    <row r="2712" spans="3:16" x14ac:dyDescent="0.2">
      <c r="C2712" s="70"/>
      <c r="D2712" s="65"/>
      <c r="E2712" s="4" t="s">
        <v>50</v>
      </c>
      <c r="F2712" s="52" t="s">
        <v>625</v>
      </c>
      <c r="G2712" s="7">
        <v>18</v>
      </c>
      <c r="H2712" s="9">
        <v>44.444444444444002</v>
      </c>
      <c r="I2712" s="1">
        <v>44.444444444444002</v>
      </c>
      <c r="J2712" s="3" t="s">
        <v>61</v>
      </c>
      <c r="K2712" s="3" t="s">
        <v>61</v>
      </c>
      <c r="L2712" s="1">
        <v>11.111111111111001</v>
      </c>
      <c r="M2712" s="1">
        <v>88.888888888888999</v>
      </c>
      <c r="N2712" s="3" t="s">
        <v>61</v>
      </c>
      <c r="O2712" s="1">
        <v>3.5</v>
      </c>
      <c r="P2712" s="8">
        <v>0.51639777949400001</v>
      </c>
    </row>
    <row r="2713" spans="3:16" x14ac:dyDescent="0.2">
      <c r="C2713" s="70"/>
      <c r="D2713" s="65"/>
      <c r="E2713" s="4" t="s">
        <v>44</v>
      </c>
      <c r="F2713" s="52" t="s">
        <v>625</v>
      </c>
      <c r="G2713" s="7">
        <v>25</v>
      </c>
      <c r="H2713" s="9">
        <v>24</v>
      </c>
      <c r="I2713" s="1">
        <v>32</v>
      </c>
      <c r="J2713" s="1">
        <v>24</v>
      </c>
      <c r="K2713" s="1">
        <v>20</v>
      </c>
      <c r="L2713" s="3" t="s">
        <v>61</v>
      </c>
      <c r="M2713" s="1">
        <v>56</v>
      </c>
      <c r="N2713" s="1">
        <v>44</v>
      </c>
      <c r="O2713" s="1">
        <v>2.6</v>
      </c>
      <c r="P2713" s="8">
        <v>1.0801234497350001</v>
      </c>
    </row>
    <row r="2714" spans="3:16" x14ac:dyDescent="0.2">
      <c r="C2714" s="70"/>
      <c r="D2714" s="65"/>
      <c r="E2714" s="4" t="s">
        <v>37</v>
      </c>
      <c r="F2714" s="52" t="s">
        <v>625</v>
      </c>
      <c r="G2714" s="7">
        <v>28</v>
      </c>
      <c r="H2714" s="9">
        <v>17.857142857143</v>
      </c>
      <c r="I2714" s="1">
        <v>39.285714285714</v>
      </c>
      <c r="J2714" s="1">
        <v>25</v>
      </c>
      <c r="K2714" s="1">
        <v>14.285714285714</v>
      </c>
      <c r="L2714" s="1">
        <v>3.5714285714290002</v>
      </c>
      <c r="M2714" s="1">
        <v>57.142857142856997</v>
      </c>
      <c r="N2714" s="1">
        <v>39.285714285714</v>
      </c>
      <c r="O2714" s="1">
        <v>2.6296296296300001</v>
      </c>
      <c r="P2714" s="8">
        <v>0.96668140277600001</v>
      </c>
    </row>
    <row r="2715" spans="3:16" x14ac:dyDescent="0.2">
      <c r="C2715" s="70"/>
      <c r="D2715" s="65"/>
      <c r="E2715" s="4" t="s">
        <v>51</v>
      </c>
      <c r="F2715" s="52" t="s">
        <v>624</v>
      </c>
      <c r="G2715" s="7">
        <v>1105</v>
      </c>
      <c r="H2715" s="9">
        <v>19.457013574661001</v>
      </c>
      <c r="I2715" s="1">
        <v>36.108597285068001</v>
      </c>
      <c r="J2715" s="1">
        <v>24.886877828054001</v>
      </c>
      <c r="K2715" s="1">
        <v>18.371040723981999</v>
      </c>
      <c r="L2715" s="1">
        <v>1.1764705882349999</v>
      </c>
      <c r="M2715" s="1">
        <v>55.565610859728999</v>
      </c>
      <c r="N2715" s="1">
        <v>43.257918552036003</v>
      </c>
      <c r="O2715" s="1">
        <v>2.5732600732600002</v>
      </c>
      <c r="P2715" s="8">
        <v>1.0055479438620001</v>
      </c>
    </row>
    <row r="2716" spans="3:16" x14ac:dyDescent="0.2">
      <c r="C2716" s="70"/>
      <c r="D2716" s="65"/>
      <c r="E2716" s="4" t="s">
        <v>52</v>
      </c>
      <c r="F2716" s="52" t="s">
        <v>624</v>
      </c>
      <c r="G2716" s="7">
        <v>352</v>
      </c>
      <c r="H2716" s="9">
        <v>17.897727272727</v>
      </c>
      <c r="I2716" s="1">
        <v>37.784090909090999</v>
      </c>
      <c r="J2716" s="1">
        <v>20.738636363636001</v>
      </c>
      <c r="K2716" s="1">
        <v>20.454545454544999</v>
      </c>
      <c r="L2716" s="1">
        <v>3.125</v>
      </c>
      <c r="M2716" s="1">
        <v>55.681818181818002</v>
      </c>
      <c r="N2716" s="1">
        <v>41.193181818181998</v>
      </c>
      <c r="O2716" s="1">
        <v>2.5483870967739999</v>
      </c>
      <c r="P2716" s="8">
        <v>1.0210312158949999</v>
      </c>
    </row>
    <row r="2717" spans="3:16" x14ac:dyDescent="0.2">
      <c r="C2717" s="66" t="s">
        <v>53</v>
      </c>
      <c r="D2717" s="64" t="s">
        <v>19</v>
      </c>
      <c r="E2717" s="5" t="s">
        <v>54</v>
      </c>
      <c r="F2717" s="51" t="s">
        <v>624</v>
      </c>
      <c r="G2717" s="6">
        <v>513</v>
      </c>
      <c r="H2717" s="13">
        <v>18.908382066276999</v>
      </c>
      <c r="I2717" s="2">
        <v>38.596491228070001</v>
      </c>
      <c r="J2717" s="2">
        <v>22.612085769981</v>
      </c>
      <c r="K2717" s="2">
        <v>18.12865497076</v>
      </c>
      <c r="L2717" s="2">
        <v>1.7543859649119999</v>
      </c>
      <c r="M2717" s="2">
        <v>57.504873294347</v>
      </c>
      <c r="N2717" s="2">
        <v>40.740740740741003</v>
      </c>
      <c r="O2717" s="2">
        <v>2.5932539682539999</v>
      </c>
      <c r="P2717" s="11">
        <v>0.99862436543699995</v>
      </c>
    </row>
    <row r="2718" spans="3:16" x14ac:dyDescent="0.2">
      <c r="C2718" s="70"/>
      <c r="D2718" s="65"/>
      <c r="E2718" s="4" t="s">
        <v>55</v>
      </c>
      <c r="F2718" s="52" t="s">
        <v>624</v>
      </c>
      <c r="G2718" s="7">
        <v>639</v>
      </c>
      <c r="H2718" s="9">
        <v>22.535211267606002</v>
      </c>
      <c r="I2718" s="1">
        <v>35.367762128326</v>
      </c>
      <c r="J2718" s="1">
        <v>21.596244131454998</v>
      </c>
      <c r="K2718" s="1">
        <v>18.779342723005001</v>
      </c>
      <c r="L2718" s="1">
        <v>1.7214397496089999</v>
      </c>
      <c r="M2718" s="1">
        <v>57.902973395930999</v>
      </c>
      <c r="N2718" s="1">
        <v>40.375586854460003</v>
      </c>
      <c r="O2718" s="1">
        <v>2.6273885350319999</v>
      </c>
      <c r="P2718" s="8">
        <v>1.0374248245840001</v>
      </c>
    </row>
    <row r="2719" spans="3:16" x14ac:dyDescent="0.2">
      <c r="C2719" s="70"/>
      <c r="D2719" s="65"/>
      <c r="E2719" s="4" t="s">
        <v>56</v>
      </c>
      <c r="F2719" s="52" t="s">
        <v>624</v>
      </c>
      <c r="G2719" s="7">
        <v>376</v>
      </c>
      <c r="H2719" s="9">
        <v>14.893617021277</v>
      </c>
      <c r="I2719" s="1">
        <v>35.904255319149001</v>
      </c>
      <c r="J2719" s="1">
        <v>28.457446808511001</v>
      </c>
      <c r="K2719" s="1">
        <v>18.882978723404001</v>
      </c>
      <c r="L2719" s="1">
        <v>1.8617021276600001</v>
      </c>
      <c r="M2719" s="1">
        <v>50.797872340425997</v>
      </c>
      <c r="N2719" s="1">
        <v>47.340425531915002</v>
      </c>
      <c r="O2719" s="1">
        <v>2.4769647696480002</v>
      </c>
      <c r="P2719" s="8">
        <v>0.96972402021699999</v>
      </c>
    </row>
    <row r="2720" spans="3:16" x14ac:dyDescent="0.2">
      <c r="C2720" s="66" t="s">
        <v>57</v>
      </c>
      <c r="D2720" s="64" t="s">
        <v>19</v>
      </c>
      <c r="E2720" s="5" t="s">
        <v>58</v>
      </c>
      <c r="F2720" s="51" t="s">
        <v>624</v>
      </c>
      <c r="G2720" s="6">
        <v>537</v>
      </c>
      <c r="H2720" s="13">
        <v>19.553072625698</v>
      </c>
      <c r="I2720" s="2">
        <v>37.057728119181</v>
      </c>
      <c r="J2720" s="2">
        <v>24.3947858473</v>
      </c>
      <c r="K2720" s="2">
        <v>16.945996275605001</v>
      </c>
      <c r="L2720" s="2">
        <v>2.0484171322160001</v>
      </c>
      <c r="M2720" s="2">
        <v>56.610800744879</v>
      </c>
      <c r="N2720" s="2">
        <v>41.340782122904997</v>
      </c>
      <c r="O2720" s="2">
        <v>2.6045627376430001</v>
      </c>
      <c r="P2720" s="11">
        <v>0.99307032257600003</v>
      </c>
    </row>
    <row r="2721" spans="2:22" x14ac:dyDescent="0.2">
      <c r="C2721" s="67"/>
      <c r="D2721" s="65"/>
      <c r="E2721" s="4" t="s">
        <v>59</v>
      </c>
      <c r="F2721" s="52" t="s">
        <v>624</v>
      </c>
      <c r="G2721" s="7">
        <v>682</v>
      </c>
      <c r="H2721" s="9">
        <v>19.354838709677001</v>
      </c>
      <c r="I2721" s="1">
        <v>37.096774193548001</v>
      </c>
      <c r="J2721" s="1">
        <v>23.167155425219999</v>
      </c>
      <c r="K2721" s="1">
        <v>18.328445747800998</v>
      </c>
      <c r="L2721" s="1">
        <v>2.052785923754</v>
      </c>
      <c r="M2721" s="1">
        <v>56.451612903226</v>
      </c>
      <c r="N2721" s="1">
        <v>41.495601173021001</v>
      </c>
      <c r="O2721" s="1">
        <v>2.5868263473050002</v>
      </c>
      <c r="P2721" s="8">
        <v>1.0066972673500001</v>
      </c>
    </row>
    <row r="2722" spans="2:22" x14ac:dyDescent="0.2">
      <c r="C2722" s="71"/>
      <c r="D2722" s="68"/>
      <c r="E2722" s="19" t="s">
        <v>60</v>
      </c>
      <c r="F2722" s="53" t="s">
        <v>624</v>
      </c>
      <c r="G2722" s="21">
        <v>309</v>
      </c>
      <c r="H2722" s="36">
        <v>19.417475728155001</v>
      </c>
      <c r="I2722" s="16">
        <v>34.62783171521</v>
      </c>
      <c r="J2722" s="16">
        <v>23.300970873786</v>
      </c>
      <c r="K2722" s="16">
        <v>22.006472491909001</v>
      </c>
      <c r="L2722" s="16">
        <v>0.64724919093900002</v>
      </c>
      <c r="M2722" s="16">
        <v>54.045307443365999</v>
      </c>
      <c r="N2722" s="16">
        <v>45.307443365696003</v>
      </c>
      <c r="O2722" s="16">
        <v>2.5179153094459998</v>
      </c>
      <c r="P2722" s="34">
        <v>1.0426391002919999</v>
      </c>
    </row>
    <row r="2723" spans="2:22" x14ac:dyDescent="0.2">
      <c r="C2723" s="44" t="s">
        <v>626</v>
      </c>
    </row>
    <row r="2724" spans="2:22" x14ac:dyDescent="0.2">
      <c r="B2724" s="22" t="str">
        <f xml:space="preserve"> HYPERLINK("#'目次'!B39", "[33]")</f>
        <v>[33]</v>
      </c>
      <c r="C2724" s="58" t="s">
        <v>371</v>
      </c>
      <c r="D2724" s="59"/>
      <c r="E2724" s="59"/>
      <c r="F2724" s="59"/>
      <c r="G2724" s="59"/>
      <c r="H2724" s="59"/>
      <c r="I2724" s="59"/>
      <c r="J2724" s="59"/>
      <c r="K2724" s="59"/>
      <c r="L2724" s="59"/>
      <c r="M2724" s="59"/>
      <c r="N2724" s="59"/>
      <c r="O2724" s="59"/>
      <c r="P2724" s="59"/>
      <c r="Q2724" s="59"/>
      <c r="R2724" s="59"/>
      <c r="S2724" s="59"/>
      <c r="T2724" s="59"/>
      <c r="U2724" s="59"/>
      <c r="V2724" s="59"/>
    </row>
    <row r="2727" spans="2:22" x14ac:dyDescent="0.2">
      <c r="C2727" s="58" t="s">
        <v>13</v>
      </c>
      <c r="D2727" s="59"/>
      <c r="E2727" s="59"/>
      <c r="F2727" s="59"/>
      <c r="G2727" s="59"/>
      <c r="H2727" s="59"/>
      <c r="I2727" s="59"/>
      <c r="J2727" s="59"/>
      <c r="K2727" s="59"/>
      <c r="L2727" s="59"/>
      <c r="M2727" s="59"/>
      <c r="N2727" s="59"/>
      <c r="O2727" s="59"/>
      <c r="P2727" s="59"/>
      <c r="Q2727" s="59"/>
      <c r="R2727" s="59"/>
      <c r="S2727" s="59"/>
      <c r="T2727" s="59"/>
      <c r="U2727" s="59"/>
      <c r="V2727" s="59"/>
    </row>
    <row r="2728" spans="2:22" ht="52" x14ac:dyDescent="0.2">
      <c r="C2728" s="60"/>
      <c r="D2728" s="61"/>
      <c r="E2728" s="61"/>
      <c r="F2728" s="61"/>
      <c r="G2728" s="20" t="s">
        <v>14</v>
      </c>
      <c r="H2728" s="25" t="s">
        <v>372</v>
      </c>
      <c r="I2728" s="10" t="s">
        <v>373</v>
      </c>
      <c r="J2728" s="10" t="s">
        <v>374</v>
      </c>
      <c r="K2728" s="10" t="s">
        <v>375</v>
      </c>
      <c r="L2728" s="10" t="s">
        <v>376</v>
      </c>
      <c r="M2728" s="10" t="s">
        <v>377</v>
      </c>
      <c r="N2728" s="10" t="s">
        <v>44</v>
      </c>
      <c r="O2728" s="26" t="s">
        <v>37</v>
      </c>
    </row>
    <row r="2729" spans="2:22" x14ac:dyDescent="0.2">
      <c r="C2729" s="62"/>
      <c r="D2729" s="63"/>
      <c r="E2729" s="63"/>
      <c r="F2729" s="63"/>
      <c r="G2729" s="23"/>
      <c r="H2729" s="31"/>
      <c r="I2729" s="12"/>
      <c r="J2729" s="12"/>
      <c r="K2729" s="12"/>
      <c r="L2729" s="12"/>
      <c r="M2729" s="12"/>
      <c r="N2729" s="12"/>
      <c r="O2729" s="28"/>
    </row>
    <row r="2730" spans="2:22" x14ac:dyDescent="0.2">
      <c r="C2730" s="24"/>
      <c r="D2730" s="30"/>
      <c r="E2730" s="29" t="s">
        <v>14</v>
      </c>
      <c r="F2730" s="50" t="s">
        <v>624</v>
      </c>
      <c r="G2730" s="27">
        <v>1528</v>
      </c>
      <c r="H2730" s="15">
        <v>21.204188481675001</v>
      </c>
      <c r="I2730" s="15">
        <v>48.429319371727999</v>
      </c>
      <c r="J2730" s="15">
        <v>1.0471204188479999</v>
      </c>
      <c r="K2730" s="15">
        <v>17.212041884817001</v>
      </c>
      <c r="L2730" s="15">
        <v>0.71989528795799995</v>
      </c>
      <c r="M2730" s="15">
        <v>0.13089005235599999</v>
      </c>
      <c r="N2730" s="15">
        <v>8.7041884816750006</v>
      </c>
      <c r="O2730" s="33">
        <v>2.5523560209420002</v>
      </c>
    </row>
    <row r="2731" spans="2:22" x14ac:dyDescent="0.2">
      <c r="C2731" s="69" t="s">
        <v>18</v>
      </c>
      <c r="D2731" s="64" t="s">
        <v>19</v>
      </c>
      <c r="E2731" s="5" t="s">
        <v>20</v>
      </c>
      <c r="F2731" s="51" t="s">
        <v>624</v>
      </c>
      <c r="G2731" s="6">
        <v>763</v>
      </c>
      <c r="H2731" s="13">
        <v>21.100917431193</v>
      </c>
      <c r="I2731" s="2">
        <v>53.079947575360002</v>
      </c>
      <c r="J2731" s="2">
        <v>0.91743119266100004</v>
      </c>
      <c r="K2731" s="2">
        <v>14.547837483617</v>
      </c>
      <c r="L2731" s="2">
        <v>0.65530799475799995</v>
      </c>
      <c r="M2731" s="14" t="s">
        <v>61</v>
      </c>
      <c r="N2731" s="2">
        <v>7.6015727391869996</v>
      </c>
      <c r="O2731" s="11">
        <v>2.0969855832239999</v>
      </c>
    </row>
    <row r="2732" spans="2:22" x14ac:dyDescent="0.2">
      <c r="C2732" s="70"/>
      <c r="D2732" s="65"/>
      <c r="E2732" s="4" t="s">
        <v>21</v>
      </c>
      <c r="F2732" s="52" t="s">
        <v>624</v>
      </c>
      <c r="G2732" s="7">
        <v>765</v>
      </c>
      <c r="H2732" s="9">
        <v>21.307189542484</v>
      </c>
      <c r="I2732" s="1">
        <v>43.790849673202999</v>
      </c>
      <c r="J2732" s="1">
        <v>1.1764705882349999</v>
      </c>
      <c r="K2732" s="1">
        <v>19.869281045752</v>
      </c>
      <c r="L2732" s="1">
        <v>0.78431372549</v>
      </c>
      <c r="M2732" s="1">
        <v>0.26143790849699999</v>
      </c>
      <c r="N2732" s="1">
        <v>9.8039215686270005</v>
      </c>
      <c r="O2732" s="8">
        <v>3.0065359477119999</v>
      </c>
    </row>
    <row r="2733" spans="2:22" x14ac:dyDescent="0.2">
      <c r="C2733" s="66" t="s">
        <v>22</v>
      </c>
      <c r="D2733" s="66" t="s">
        <v>23</v>
      </c>
      <c r="E2733" s="5" t="s">
        <v>24</v>
      </c>
      <c r="F2733" s="51" t="s">
        <v>624</v>
      </c>
      <c r="G2733" s="6">
        <v>302</v>
      </c>
      <c r="H2733" s="13">
        <v>16.887417218543</v>
      </c>
      <c r="I2733" s="2">
        <v>51.655629139073</v>
      </c>
      <c r="J2733" s="2">
        <v>2.9801324503309998</v>
      </c>
      <c r="K2733" s="2">
        <v>10.596026490066</v>
      </c>
      <c r="L2733" s="2">
        <v>0.99337748344400001</v>
      </c>
      <c r="M2733" s="14" t="s">
        <v>61</v>
      </c>
      <c r="N2733" s="2">
        <v>14.900662251656</v>
      </c>
      <c r="O2733" s="11">
        <v>1.9867549668869999</v>
      </c>
    </row>
    <row r="2734" spans="2:22" x14ac:dyDescent="0.2">
      <c r="C2734" s="70"/>
      <c r="D2734" s="67"/>
      <c r="E2734" s="4" t="s">
        <v>25</v>
      </c>
      <c r="F2734" s="52" t="s">
        <v>624</v>
      </c>
      <c r="G2734" s="7">
        <v>329</v>
      </c>
      <c r="H2734" s="9">
        <v>17.021276595745</v>
      </c>
      <c r="I2734" s="1">
        <v>53.191489361701997</v>
      </c>
      <c r="J2734" s="1">
        <v>0.60790273556200003</v>
      </c>
      <c r="K2734" s="1">
        <v>17.933130699088</v>
      </c>
      <c r="L2734" s="1">
        <v>1.2158054711249999</v>
      </c>
      <c r="M2734" s="3" t="s">
        <v>61</v>
      </c>
      <c r="N2734" s="1">
        <v>8.8145896656529992</v>
      </c>
      <c r="O2734" s="8">
        <v>1.2158054711249999</v>
      </c>
    </row>
    <row r="2735" spans="2:22" x14ac:dyDescent="0.2">
      <c r="C2735" s="70"/>
      <c r="D2735" s="67"/>
      <c r="E2735" s="4" t="s">
        <v>26</v>
      </c>
      <c r="F2735" s="52" t="s">
        <v>624</v>
      </c>
      <c r="G2735" s="7">
        <v>355</v>
      </c>
      <c r="H2735" s="9">
        <v>20</v>
      </c>
      <c r="I2735" s="1">
        <v>48.732394366196999</v>
      </c>
      <c r="J2735" s="1">
        <v>0.28169014084499999</v>
      </c>
      <c r="K2735" s="1">
        <v>18.028169014085002</v>
      </c>
      <c r="L2735" s="1">
        <v>0.56338028168999998</v>
      </c>
      <c r="M2735" s="1">
        <v>0.28169014084499999</v>
      </c>
      <c r="N2735" s="1">
        <v>9.5774647887319997</v>
      </c>
      <c r="O2735" s="8">
        <v>2.5352112676059999</v>
      </c>
    </row>
    <row r="2736" spans="2:22" x14ac:dyDescent="0.2">
      <c r="C2736" s="70"/>
      <c r="D2736" s="67"/>
      <c r="E2736" s="4" t="s">
        <v>27</v>
      </c>
      <c r="F2736" s="52" t="s">
        <v>624</v>
      </c>
      <c r="G2736" s="7">
        <v>254</v>
      </c>
      <c r="H2736" s="9">
        <v>20.472440944881999</v>
      </c>
      <c r="I2736" s="1">
        <v>49.606299212598003</v>
      </c>
      <c r="J2736" s="1">
        <v>0.78740157480299999</v>
      </c>
      <c r="K2736" s="1">
        <v>22.047244094488001</v>
      </c>
      <c r="L2736" s="3" t="s">
        <v>61</v>
      </c>
      <c r="M2736" s="1">
        <v>0.39370078740199999</v>
      </c>
      <c r="N2736" s="1">
        <v>5.1181102362199997</v>
      </c>
      <c r="O2736" s="8">
        <v>1.574803149606</v>
      </c>
    </row>
    <row r="2737" spans="3:15" x14ac:dyDescent="0.2">
      <c r="C2737" s="70"/>
      <c r="D2737" s="67"/>
      <c r="E2737" s="4" t="s">
        <v>28</v>
      </c>
      <c r="F2737" s="52" t="s">
        <v>624</v>
      </c>
      <c r="G2737" s="7">
        <v>288</v>
      </c>
      <c r="H2737" s="9">
        <v>32.638888888888999</v>
      </c>
      <c r="I2737" s="1">
        <v>38.194444444444002</v>
      </c>
      <c r="J2737" s="1">
        <v>0.694444444444</v>
      </c>
      <c r="K2737" s="1">
        <v>18.055555555556001</v>
      </c>
      <c r="L2737" s="1">
        <v>0.694444444444</v>
      </c>
      <c r="M2737" s="3" t="s">
        <v>61</v>
      </c>
      <c r="N2737" s="1">
        <v>4.166666666667</v>
      </c>
      <c r="O2737" s="8">
        <v>5.5555555555560003</v>
      </c>
    </row>
    <row r="2738" spans="3:15" x14ac:dyDescent="0.2">
      <c r="C2738" s="70"/>
      <c r="D2738" s="67"/>
      <c r="E2738" s="4" t="s">
        <v>29</v>
      </c>
      <c r="F2738" s="52" t="s">
        <v>624</v>
      </c>
      <c r="G2738" s="7">
        <v>1226</v>
      </c>
      <c r="H2738" s="9">
        <v>22.267536704731</v>
      </c>
      <c r="I2738" s="1">
        <v>47.634584013050997</v>
      </c>
      <c r="J2738" s="1">
        <v>0.57096247960799995</v>
      </c>
      <c r="K2738" s="1">
        <v>18.841761827079999</v>
      </c>
      <c r="L2738" s="1">
        <v>0.65252854812399996</v>
      </c>
      <c r="M2738" s="1">
        <v>0.16313213703099999</v>
      </c>
      <c r="N2738" s="1">
        <v>7.1778140293639998</v>
      </c>
      <c r="O2738" s="8">
        <v>2.6916802610110002</v>
      </c>
    </row>
    <row r="2739" spans="3:15" x14ac:dyDescent="0.2">
      <c r="C2739" s="70"/>
      <c r="D2739" s="67"/>
      <c r="E2739" s="4" t="s">
        <v>30</v>
      </c>
      <c r="F2739" s="52" t="s">
        <v>624</v>
      </c>
      <c r="G2739" s="7">
        <v>542</v>
      </c>
      <c r="H2739" s="9">
        <v>26.937269372694001</v>
      </c>
      <c r="I2739" s="1">
        <v>43.542435424353997</v>
      </c>
      <c r="J2739" s="1">
        <v>0.73800738007400002</v>
      </c>
      <c r="K2739" s="1">
        <v>19.926199261992998</v>
      </c>
      <c r="L2739" s="1">
        <v>0.36900369003700001</v>
      </c>
      <c r="M2739" s="1">
        <v>0.18450184501799999</v>
      </c>
      <c r="N2739" s="1">
        <v>4.6125461254609998</v>
      </c>
      <c r="O2739" s="8">
        <v>3.6900369003689999</v>
      </c>
    </row>
    <row r="2740" spans="3:15" x14ac:dyDescent="0.2">
      <c r="C2740" s="70"/>
      <c r="D2740" s="66" t="s">
        <v>20</v>
      </c>
      <c r="E2740" s="5" t="s">
        <v>24</v>
      </c>
      <c r="F2740" s="51" t="s">
        <v>624</v>
      </c>
      <c r="G2740" s="6">
        <v>153</v>
      </c>
      <c r="H2740" s="13">
        <v>16.339869281045999</v>
      </c>
      <c r="I2740" s="2">
        <v>54.248366013072001</v>
      </c>
      <c r="J2740" s="2">
        <v>2.6143790849670001</v>
      </c>
      <c r="K2740" s="2">
        <v>10.457516339869001</v>
      </c>
      <c r="L2740" s="2">
        <v>1.9607843137250001</v>
      </c>
      <c r="M2740" s="14" t="s">
        <v>61</v>
      </c>
      <c r="N2740" s="2">
        <v>13.071895424837001</v>
      </c>
      <c r="O2740" s="11">
        <v>1.3071895424840001</v>
      </c>
    </row>
    <row r="2741" spans="3:15" x14ac:dyDescent="0.2">
      <c r="C2741" s="70"/>
      <c r="D2741" s="67"/>
      <c r="E2741" s="4" t="s">
        <v>25</v>
      </c>
      <c r="F2741" s="52" t="s">
        <v>624</v>
      </c>
      <c r="G2741" s="7">
        <v>174</v>
      </c>
      <c r="H2741" s="9">
        <v>16.091954022989</v>
      </c>
      <c r="I2741" s="1">
        <v>57.471264367815998</v>
      </c>
      <c r="J2741" s="1">
        <v>0.57471264367800001</v>
      </c>
      <c r="K2741" s="1">
        <v>14.942528735631999</v>
      </c>
      <c r="L2741" s="1">
        <v>0.57471264367800001</v>
      </c>
      <c r="M2741" s="3" t="s">
        <v>61</v>
      </c>
      <c r="N2741" s="1">
        <v>8.6206896551720007</v>
      </c>
      <c r="O2741" s="8">
        <v>1.7241379310339999</v>
      </c>
    </row>
    <row r="2742" spans="3:15" x14ac:dyDescent="0.2">
      <c r="C2742" s="70"/>
      <c r="D2742" s="67"/>
      <c r="E2742" s="4" t="s">
        <v>26</v>
      </c>
      <c r="F2742" s="52" t="s">
        <v>624</v>
      </c>
      <c r="G2742" s="7">
        <v>180</v>
      </c>
      <c r="H2742" s="9">
        <v>19.444444444443999</v>
      </c>
      <c r="I2742" s="1">
        <v>55</v>
      </c>
      <c r="J2742" s="1">
        <v>0.555555555556</v>
      </c>
      <c r="K2742" s="1">
        <v>15.555555555555999</v>
      </c>
      <c r="L2742" s="3" t="s">
        <v>61</v>
      </c>
      <c r="M2742" s="3" t="s">
        <v>61</v>
      </c>
      <c r="N2742" s="1">
        <v>8.333333333333</v>
      </c>
      <c r="O2742" s="8">
        <v>1.1111111111109999</v>
      </c>
    </row>
    <row r="2743" spans="3:15" x14ac:dyDescent="0.2">
      <c r="C2743" s="70"/>
      <c r="D2743" s="67"/>
      <c r="E2743" s="4" t="s">
        <v>27</v>
      </c>
      <c r="F2743" s="52" t="s">
        <v>624</v>
      </c>
      <c r="G2743" s="7">
        <v>121</v>
      </c>
      <c r="H2743" s="9">
        <v>22.314049586776999</v>
      </c>
      <c r="I2743" s="1">
        <v>53.719008264463</v>
      </c>
      <c r="J2743" s="3" t="s">
        <v>61</v>
      </c>
      <c r="K2743" s="1">
        <v>19.008264462810001</v>
      </c>
      <c r="L2743" s="3" t="s">
        <v>61</v>
      </c>
      <c r="M2743" s="3" t="s">
        <v>61</v>
      </c>
      <c r="N2743" s="1">
        <v>3.305785123967</v>
      </c>
      <c r="O2743" s="8">
        <v>1.6528925619829999</v>
      </c>
    </row>
    <row r="2744" spans="3:15" x14ac:dyDescent="0.2">
      <c r="C2744" s="70"/>
      <c r="D2744" s="67"/>
      <c r="E2744" s="4" t="s">
        <v>28</v>
      </c>
      <c r="F2744" s="52" t="s">
        <v>624</v>
      </c>
      <c r="G2744" s="7">
        <v>135</v>
      </c>
      <c r="H2744" s="9">
        <v>34.074074074073998</v>
      </c>
      <c r="I2744" s="1">
        <v>42.962962962962997</v>
      </c>
      <c r="J2744" s="1">
        <v>0.74074074074100005</v>
      </c>
      <c r="K2744" s="1">
        <v>13.333333333333</v>
      </c>
      <c r="L2744" s="1">
        <v>0.74074074074100005</v>
      </c>
      <c r="M2744" s="3" t="s">
        <v>61</v>
      </c>
      <c r="N2744" s="1">
        <v>2.9629629629630001</v>
      </c>
      <c r="O2744" s="8">
        <v>5.1851851851850004</v>
      </c>
    </row>
    <row r="2745" spans="3:15" x14ac:dyDescent="0.2">
      <c r="C2745" s="70"/>
      <c r="D2745" s="67"/>
      <c r="E2745" s="4" t="s">
        <v>29</v>
      </c>
      <c r="F2745" s="52" t="s">
        <v>624</v>
      </c>
      <c r="G2745" s="7">
        <v>610</v>
      </c>
      <c r="H2745" s="9">
        <v>22.295081967213001</v>
      </c>
      <c r="I2745" s="1">
        <v>52.786885245901999</v>
      </c>
      <c r="J2745" s="1">
        <v>0.49180327868899998</v>
      </c>
      <c r="K2745" s="1">
        <v>15.573770491803</v>
      </c>
      <c r="L2745" s="1">
        <v>0.32786885245899999</v>
      </c>
      <c r="M2745" s="3" t="s">
        <v>61</v>
      </c>
      <c r="N2745" s="1">
        <v>6.2295081967210004</v>
      </c>
      <c r="O2745" s="8">
        <v>2.2950819672130001</v>
      </c>
    </row>
    <row r="2746" spans="3:15" x14ac:dyDescent="0.2">
      <c r="C2746" s="70"/>
      <c r="D2746" s="67"/>
      <c r="E2746" s="4" t="s">
        <v>30</v>
      </c>
      <c r="F2746" s="52" t="s">
        <v>624</v>
      </c>
      <c r="G2746" s="7">
        <v>256</v>
      </c>
      <c r="H2746" s="9">
        <v>28.515625</v>
      </c>
      <c r="I2746" s="1">
        <v>48.046875</v>
      </c>
      <c r="J2746" s="1">
        <v>0.390625</v>
      </c>
      <c r="K2746" s="1">
        <v>16.015625</v>
      </c>
      <c r="L2746" s="1">
        <v>0.390625</v>
      </c>
      <c r="M2746" s="3" t="s">
        <v>61</v>
      </c>
      <c r="N2746" s="1">
        <v>3.125</v>
      </c>
      <c r="O2746" s="8">
        <v>3.515625</v>
      </c>
    </row>
    <row r="2747" spans="3:15" x14ac:dyDescent="0.2">
      <c r="C2747" s="70"/>
      <c r="D2747" s="66" t="s">
        <v>21</v>
      </c>
      <c r="E2747" s="5" t="s">
        <v>24</v>
      </c>
      <c r="F2747" s="51" t="s">
        <v>624</v>
      </c>
      <c r="G2747" s="6">
        <v>149</v>
      </c>
      <c r="H2747" s="13">
        <v>17.449664429529999</v>
      </c>
      <c r="I2747" s="2">
        <v>48.993288590604003</v>
      </c>
      <c r="J2747" s="2">
        <v>3.355704697987</v>
      </c>
      <c r="K2747" s="2">
        <v>10.738255033557</v>
      </c>
      <c r="L2747" s="14" t="s">
        <v>61</v>
      </c>
      <c r="M2747" s="14" t="s">
        <v>61</v>
      </c>
      <c r="N2747" s="2">
        <v>16.778523489933001</v>
      </c>
      <c r="O2747" s="11">
        <v>2.6845637583889999</v>
      </c>
    </row>
    <row r="2748" spans="3:15" x14ac:dyDescent="0.2">
      <c r="C2748" s="70"/>
      <c r="D2748" s="67"/>
      <c r="E2748" s="4" t="s">
        <v>25</v>
      </c>
      <c r="F2748" s="52" t="s">
        <v>624</v>
      </c>
      <c r="G2748" s="7">
        <v>155</v>
      </c>
      <c r="H2748" s="9">
        <v>18.064516129032</v>
      </c>
      <c r="I2748" s="1">
        <v>48.387096774193999</v>
      </c>
      <c r="J2748" s="1">
        <v>0.64516129032299996</v>
      </c>
      <c r="K2748" s="1">
        <v>21.290322580645</v>
      </c>
      <c r="L2748" s="1">
        <v>1.935483870968</v>
      </c>
      <c r="M2748" s="3" t="s">
        <v>61</v>
      </c>
      <c r="N2748" s="1">
        <v>9.0322580645160002</v>
      </c>
      <c r="O2748" s="8">
        <v>0.64516129032299996</v>
      </c>
    </row>
    <row r="2749" spans="3:15" x14ac:dyDescent="0.2">
      <c r="C2749" s="70"/>
      <c r="D2749" s="67"/>
      <c r="E2749" s="4" t="s">
        <v>26</v>
      </c>
      <c r="F2749" s="52" t="s">
        <v>624</v>
      </c>
      <c r="G2749" s="7">
        <v>175</v>
      </c>
      <c r="H2749" s="9">
        <v>20.571428571428999</v>
      </c>
      <c r="I2749" s="1">
        <v>42.285714285714</v>
      </c>
      <c r="J2749" s="3" t="s">
        <v>61</v>
      </c>
      <c r="K2749" s="1">
        <v>20.571428571428999</v>
      </c>
      <c r="L2749" s="1">
        <v>1.142857142857</v>
      </c>
      <c r="M2749" s="1">
        <v>0.57142857142900005</v>
      </c>
      <c r="N2749" s="1">
        <v>10.857142857143</v>
      </c>
      <c r="O2749" s="8">
        <v>4</v>
      </c>
    </row>
    <row r="2750" spans="3:15" x14ac:dyDescent="0.2">
      <c r="C2750" s="70"/>
      <c r="D2750" s="67"/>
      <c r="E2750" s="4" t="s">
        <v>27</v>
      </c>
      <c r="F2750" s="52" t="s">
        <v>624</v>
      </c>
      <c r="G2750" s="7">
        <v>133</v>
      </c>
      <c r="H2750" s="9">
        <v>18.796992481202999</v>
      </c>
      <c r="I2750" s="1">
        <v>45.864661654134999</v>
      </c>
      <c r="J2750" s="1">
        <v>1.503759398496</v>
      </c>
      <c r="K2750" s="1">
        <v>24.812030075188002</v>
      </c>
      <c r="L2750" s="3" t="s">
        <v>61</v>
      </c>
      <c r="M2750" s="1">
        <v>0.75187969924800002</v>
      </c>
      <c r="N2750" s="1">
        <v>6.766917293233</v>
      </c>
      <c r="O2750" s="8">
        <v>1.503759398496</v>
      </c>
    </row>
    <row r="2751" spans="3:15" x14ac:dyDescent="0.2">
      <c r="C2751" s="70"/>
      <c r="D2751" s="67"/>
      <c r="E2751" s="4" t="s">
        <v>28</v>
      </c>
      <c r="F2751" s="52" t="s">
        <v>624</v>
      </c>
      <c r="G2751" s="7">
        <v>153</v>
      </c>
      <c r="H2751" s="9">
        <v>31.372549019608002</v>
      </c>
      <c r="I2751" s="1">
        <v>33.986928104575</v>
      </c>
      <c r="J2751" s="1">
        <v>0.65359477124200005</v>
      </c>
      <c r="K2751" s="1">
        <v>22.222222222222001</v>
      </c>
      <c r="L2751" s="1">
        <v>0.65359477124200005</v>
      </c>
      <c r="M2751" s="3" t="s">
        <v>61</v>
      </c>
      <c r="N2751" s="1">
        <v>5.2287581699350003</v>
      </c>
      <c r="O2751" s="8">
        <v>5.8823529411760003</v>
      </c>
    </row>
    <row r="2752" spans="3:15" x14ac:dyDescent="0.2">
      <c r="C2752" s="70"/>
      <c r="D2752" s="67"/>
      <c r="E2752" s="4" t="s">
        <v>29</v>
      </c>
      <c r="F2752" s="52" t="s">
        <v>624</v>
      </c>
      <c r="G2752" s="7">
        <v>616</v>
      </c>
      <c r="H2752" s="9">
        <v>22.240259740260001</v>
      </c>
      <c r="I2752" s="1">
        <v>42.532467532467997</v>
      </c>
      <c r="J2752" s="1">
        <v>0.64935064935099995</v>
      </c>
      <c r="K2752" s="1">
        <v>22.077922077922</v>
      </c>
      <c r="L2752" s="1">
        <v>0.974025974026</v>
      </c>
      <c r="M2752" s="1">
        <v>0.32467532467499999</v>
      </c>
      <c r="N2752" s="1">
        <v>8.1168831168830007</v>
      </c>
      <c r="O2752" s="8">
        <v>3.0844155844159999</v>
      </c>
    </row>
    <row r="2753" spans="3:15" x14ac:dyDescent="0.2">
      <c r="C2753" s="70"/>
      <c r="D2753" s="67"/>
      <c r="E2753" s="4" t="s">
        <v>30</v>
      </c>
      <c r="F2753" s="52" t="s">
        <v>624</v>
      </c>
      <c r="G2753" s="7">
        <v>286</v>
      </c>
      <c r="H2753" s="9">
        <v>25.524475524475999</v>
      </c>
      <c r="I2753" s="1">
        <v>39.510489510489997</v>
      </c>
      <c r="J2753" s="1">
        <v>1.0489510489510001</v>
      </c>
      <c r="K2753" s="1">
        <v>23.426573426573</v>
      </c>
      <c r="L2753" s="1">
        <v>0.34965034965000003</v>
      </c>
      <c r="M2753" s="1">
        <v>0.34965034965000003</v>
      </c>
      <c r="N2753" s="1">
        <v>5.9440559440560001</v>
      </c>
      <c r="O2753" s="8">
        <v>3.8461538461539999</v>
      </c>
    </row>
    <row r="2754" spans="3:15" x14ac:dyDescent="0.2">
      <c r="C2754" s="66" t="s">
        <v>31</v>
      </c>
      <c r="D2754" s="66" t="s">
        <v>23</v>
      </c>
      <c r="E2754" s="5" t="s">
        <v>32</v>
      </c>
      <c r="F2754" s="51" t="s">
        <v>624</v>
      </c>
      <c r="G2754" s="6">
        <v>72</v>
      </c>
      <c r="H2754" s="13">
        <v>18.055555555556001</v>
      </c>
      <c r="I2754" s="2">
        <v>43.055555555555998</v>
      </c>
      <c r="J2754" s="14" t="s">
        <v>61</v>
      </c>
      <c r="K2754" s="2">
        <v>20.833333333333002</v>
      </c>
      <c r="L2754" s="2">
        <v>2.7777777777780002</v>
      </c>
      <c r="M2754" s="14" t="s">
        <v>61</v>
      </c>
      <c r="N2754" s="2">
        <v>11.111111111111001</v>
      </c>
      <c r="O2754" s="11">
        <v>4.166666666667</v>
      </c>
    </row>
    <row r="2755" spans="3:15" ht="26" x14ac:dyDescent="0.2">
      <c r="C2755" s="70"/>
      <c r="D2755" s="67"/>
      <c r="E2755" s="4" t="s">
        <v>33</v>
      </c>
      <c r="F2755" s="52" t="s">
        <v>624</v>
      </c>
      <c r="G2755" s="7">
        <v>1007</v>
      </c>
      <c r="H2755" s="9">
        <v>18.768619662363001</v>
      </c>
      <c r="I2755" s="1">
        <v>54.121151936445003</v>
      </c>
      <c r="J2755" s="1">
        <v>0.69513406156900004</v>
      </c>
      <c r="K2755" s="1">
        <v>14.697120158888</v>
      </c>
      <c r="L2755" s="1">
        <v>0.39721946375400002</v>
      </c>
      <c r="M2755" s="3" t="s">
        <v>61</v>
      </c>
      <c r="N2755" s="1">
        <v>8.6395233366430002</v>
      </c>
      <c r="O2755" s="8">
        <v>2.6812313803380001</v>
      </c>
    </row>
    <row r="2756" spans="3:15" ht="39" x14ac:dyDescent="0.2">
      <c r="C2756" s="70"/>
      <c r="D2756" s="67"/>
      <c r="E2756" s="4" t="s">
        <v>34</v>
      </c>
      <c r="F2756" s="52" t="s">
        <v>625</v>
      </c>
      <c r="G2756" s="7">
        <v>15</v>
      </c>
      <c r="H2756" s="9">
        <v>40</v>
      </c>
      <c r="I2756" s="1">
        <v>40</v>
      </c>
      <c r="J2756" s="1">
        <v>6.666666666667</v>
      </c>
      <c r="K2756" s="1">
        <v>6.666666666667</v>
      </c>
      <c r="L2756" s="1">
        <v>6.666666666667</v>
      </c>
      <c r="M2756" s="3" t="s">
        <v>61</v>
      </c>
      <c r="N2756" s="3" t="s">
        <v>61</v>
      </c>
      <c r="O2756" s="18" t="s">
        <v>61</v>
      </c>
    </row>
    <row r="2757" spans="3:15" ht="39" x14ac:dyDescent="0.2">
      <c r="C2757" s="70"/>
      <c r="D2757" s="67"/>
      <c r="E2757" s="4" t="s">
        <v>35</v>
      </c>
      <c r="F2757" s="52" t="s">
        <v>624</v>
      </c>
      <c r="G2757" s="7">
        <v>197</v>
      </c>
      <c r="H2757" s="9">
        <v>21.827411167512999</v>
      </c>
      <c r="I2757" s="1">
        <v>40.609137055837998</v>
      </c>
      <c r="J2757" s="1">
        <v>3.045685279188</v>
      </c>
      <c r="K2757" s="1">
        <v>21.319796954314999</v>
      </c>
      <c r="L2757" s="1">
        <v>1.0152284263960001</v>
      </c>
      <c r="M2757" s="1">
        <v>0.50761421319800004</v>
      </c>
      <c r="N2757" s="1">
        <v>11.675126903553</v>
      </c>
      <c r="O2757" s="18" t="s">
        <v>61</v>
      </c>
    </row>
    <row r="2758" spans="3:15" ht="26" x14ac:dyDescent="0.2">
      <c r="C2758" s="70"/>
      <c r="D2758" s="67"/>
      <c r="E2758" s="4" t="s">
        <v>36</v>
      </c>
      <c r="F2758" s="52" t="s">
        <v>624</v>
      </c>
      <c r="G2758" s="7">
        <v>205</v>
      </c>
      <c r="H2758" s="9">
        <v>32.195121951220003</v>
      </c>
      <c r="I2758" s="1">
        <v>30.243902439024001</v>
      </c>
      <c r="J2758" s="1">
        <v>0.97560975609800005</v>
      </c>
      <c r="K2758" s="1">
        <v>24.878048780488001</v>
      </c>
      <c r="L2758" s="1">
        <v>0.97560975609800005</v>
      </c>
      <c r="M2758" s="1">
        <v>0.48780487804900002</v>
      </c>
      <c r="N2758" s="1">
        <v>6.8292682926830004</v>
      </c>
      <c r="O2758" s="8">
        <v>3.4146341463410002</v>
      </c>
    </row>
    <row r="2759" spans="3:15" x14ac:dyDescent="0.2">
      <c r="C2759" s="70"/>
      <c r="D2759" s="67"/>
      <c r="E2759" s="4" t="s">
        <v>37</v>
      </c>
      <c r="F2759" s="52" t="s">
        <v>625</v>
      </c>
      <c r="G2759" s="7">
        <v>32</v>
      </c>
      <c r="H2759" s="9">
        <v>21.875</v>
      </c>
      <c r="I2759" s="1">
        <v>50</v>
      </c>
      <c r="J2759" s="3" t="s">
        <v>61</v>
      </c>
      <c r="K2759" s="1">
        <v>18.75</v>
      </c>
      <c r="L2759" s="3" t="s">
        <v>61</v>
      </c>
      <c r="M2759" s="3" t="s">
        <v>61</v>
      </c>
      <c r="N2759" s="1">
        <v>3.125</v>
      </c>
      <c r="O2759" s="8">
        <v>6.25</v>
      </c>
    </row>
    <row r="2760" spans="3:15" x14ac:dyDescent="0.2">
      <c r="C2760" s="70"/>
      <c r="D2760" s="66" t="s">
        <v>20</v>
      </c>
      <c r="E2760" s="5" t="s">
        <v>32</v>
      </c>
      <c r="F2760" s="51" t="s">
        <v>625</v>
      </c>
      <c r="G2760" s="6">
        <v>38</v>
      </c>
      <c r="H2760" s="13">
        <v>18.421052631578998</v>
      </c>
      <c r="I2760" s="2">
        <v>50</v>
      </c>
      <c r="J2760" s="14" t="s">
        <v>61</v>
      </c>
      <c r="K2760" s="2">
        <v>18.421052631578998</v>
      </c>
      <c r="L2760" s="2">
        <v>5.2631578947369997</v>
      </c>
      <c r="M2760" s="14" t="s">
        <v>61</v>
      </c>
      <c r="N2760" s="2">
        <v>5.2631578947369997</v>
      </c>
      <c r="O2760" s="11">
        <v>2.6315789473679998</v>
      </c>
    </row>
    <row r="2761" spans="3:15" ht="26" x14ac:dyDescent="0.2">
      <c r="C2761" s="70"/>
      <c r="D2761" s="67"/>
      <c r="E2761" s="4" t="s">
        <v>33</v>
      </c>
      <c r="F2761" s="52" t="s">
        <v>624</v>
      </c>
      <c r="G2761" s="7">
        <v>566</v>
      </c>
      <c r="H2761" s="9">
        <v>18.197879858657</v>
      </c>
      <c r="I2761" s="1">
        <v>57.420494699647001</v>
      </c>
      <c r="J2761" s="1">
        <v>0.88339222614799995</v>
      </c>
      <c r="K2761" s="1">
        <v>12.897526501767</v>
      </c>
      <c r="L2761" s="1">
        <v>0.17667844523000001</v>
      </c>
      <c r="M2761" s="3" t="s">
        <v>61</v>
      </c>
      <c r="N2761" s="1">
        <v>8.3038869257950001</v>
      </c>
      <c r="O2761" s="8">
        <v>2.1201413427559999</v>
      </c>
    </row>
    <row r="2762" spans="3:15" ht="39" x14ac:dyDescent="0.2">
      <c r="C2762" s="70"/>
      <c r="D2762" s="67"/>
      <c r="E2762" s="4" t="s">
        <v>34</v>
      </c>
      <c r="F2762" s="52" t="s">
        <v>625</v>
      </c>
      <c r="G2762" s="7">
        <v>7</v>
      </c>
      <c r="H2762" s="9">
        <v>42.857142857143003</v>
      </c>
      <c r="I2762" s="1">
        <v>28.571428571428999</v>
      </c>
      <c r="J2762" s="1">
        <v>14.285714285714</v>
      </c>
      <c r="K2762" s="3" t="s">
        <v>61</v>
      </c>
      <c r="L2762" s="1">
        <v>14.285714285714</v>
      </c>
      <c r="M2762" s="3" t="s">
        <v>61</v>
      </c>
      <c r="N2762" s="3" t="s">
        <v>61</v>
      </c>
      <c r="O2762" s="18" t="s">
        <v>61</v>
      </c>
    </row>
    <row r="2763" spans="3:15" ht="39" x14ac:dyDescent="0.2">
      <c r="C2763" s="70"/>
      <c r="D2763" s="67"/>
      <c r="E2763" s="4" t="s">
        <v>35</v>
      </c>
      <c r="F2763" s="52" t="s">
        <v>624</v>
      </c>
      <c r="G2763" s="7">
        <v>78</v>
      </c>
      <c r="H2763" s="9">
        <v>26.923076923077002</v>
      </c>
      <c r="I2763" s="1">
        <v>46.153846153845997</v>
      </c>
      <c r="J2763" s="1">
        <v>1.2820512820509999</v>
      </c>
      <c r="K2763" s="1">
        <v>17.948717948717999</v>
      </c>
      <c r="L2763" s="1">
        <v>1.2820512820509999</v>
      </c>
      <c r="M2763" s="3" t="s">
        <v>61</v>
      </c>
      <c r="N2763" s="1">
        <v>6.4102564102560002</v>
      </c>
      <c r="O2763" s="18" t="s">
        <v>61</v>
      </c>
    </row>
    <row r="2764" spans="3:15" ht="26" x14ac:dyDescent="0.2">
      <c r="C2764" s="70"/>
      <c r="D2764" s="67"/>
      <c r="E2764" s="4" t="s">
        <v>36</v>
      </c>
      <c r="F2764" s="52" t="s">
        <v>624</v>
      </c>
      <c r="G2764" s="7">
        <v>58</v>
      </c>
      <c r="H2764" s="9">
        <v>36.206896551724</v>
      </c>
      <c r="I2764" s="1">
        <v>27.586206896552</v>
      </c>
      <c r="J2764" s="3" t="s">
        <v>61</v>
      </c>
      <c r="K2764" s="1">
        <v>27.586206896552</v>
      </c>
      <c r="L2764" s="3" t="s">
        <v>61</v>
      </c>
      <c r="M2764" s="3" t="s">
        <v>61</v>
      </c>
      <c r="N2764" s="1">
        <v>5.1724137931029999</v>
      </c>
      <c r="O2764" s="8">
        <v>3.4482758620689999</v>
      </c>
    </row>
    <row r="2765" spans="3:15" x14ac:dyDescent="0.2">
      <c r="C2765" s="70"/>
      <c r="D2765" s="67"/>
      <c r="E2765" s="4" t="s">
        <v>37</v>
      </c>
      <c r="F2765" s="52" t="s">
        <v>625</v>
      </c>
      <c r="G2765" s="7">
        <v>16</v>
      </c>
      <c r="H2765" s="9">
        <v>37.5</v>
      </c>
      <c r="I2765" s="1">
        <v>43.75</v>
      </c>
      <c r="J2765" s="3" t="s">
        <v>61</v>
      </c>
      <c r="K2765" s="1">
        <v>6.25</v>
      </c>
      <c r="L2765" s="3" t="s">
        <v>61</v>
      </c>
      <c r="M2765" s="3" t="s">
        <v>61</v>
      </c>
      <c r="N2765" s="1">
        <v>6.25</v>
      </c>
      <c r="O2765" s="8">
        <v>6.25</v>
      </c>
    </row>
    <row r="2766" spans="3:15" x14ac:dyDescent="0.2">
      <c r="C2766" s="70"/>
      <c r="D2766" s="66" t="s">
        <v>21</v>
      </c>
      <c r="E2766" s="5" t="s">
        <v>32</v>
      </c>
      <c r="F2766" s="51" t="s">
        <v>625</v>
      </c>
      <c r="G2766" s="6">
        <v>34</v>
      </c>
      <c r="H2766" s="13">
        <v>17.647058823529001</v>
      </c>
      <c r="I2766" s="2">
        <v>35.294117647058997</v>
      </c>
      <c r="J2766" s="14" t="s">
        <v>61</v>
      </c>
      <c r="K2766" s="2">
        <v>23.529411764706001</v>
      </c>
      <c r="L2766" s="14" t="s">
        <v>61</v>
      </c>
      <c r="M2766" s="14" t="s">
        <v>61</v>
      </c>
      <c r="N2766" s="2">
        <v>17.647058823529001</v>
      </c>
      <c r="O2766" s="11">
        <v>5.8823529411760003</v>
      </c>
    </row>
    <row r="2767" spans="3:15" ht="26" x14ac:dyDescent="0.2">
      <c r="C2767" s="70"/>
      <c r="D2767" s="67"/>
      <c r="E2767" s="4" t="s">
        <v>33</v>
      </c>
      <c r="F2767" s="52" t="s">
        <v>624</v>
      </c>
      <c r="G2767" s="7">
        <v>441</v>
      </c>
      <c r="H2767" s="9">
        <v>19.501133786848001</v>
      </c>
      <c r="I2767" s="1">
        <v>49.886621315192997</v>
      </c>
      <c r="J2767" s="1">
        <v>0.45351473922899999</v>
      </c>
      <c r="K2767" s="1">
        <v>17.006802721088</v>
      </c>
      <c r="L2767" s="1">
        <v>0.68027210884400002</v>
      </c>
      <c r="M2767" s="3" t="s">
        <v>61</v>
      </c>
      <c r="N2767" s="1">
        <v>9.0702947845799997</v>
      </c>
      <c r="O2767" s="8">
        <v>3.4013605442179999</v>
      </c>
    </row>
    <row r="2768" spans="3:15" ht="39" x14ac:dyDescent="0.2">
      <c r="C2768" s="70"/>
      <c r="D2768" s="67"/>
      <c r="E2768" s="4" t="s">
        <v>34</v>
      </c>
      <c r="F2768" s="52" t="s">
        <v>625</v>
      </c>
      <c r="G2768" s="7">
        <v>8</v>
      </c>
      <c r="H2768" s="9">
        <v>37.5</v>
      </c>
      <c r="I2768" s="1">
        <v>50</v>
      </c>
      <c r="J2768" s="3" t="s">
        <v>61</v>
      </c>
      <c r="K2768" s="1">
        <v>12.5</v>
      </c>
      <c r="L2768" s="3" t="s">
        <v>61</v>
      </c>
      <c r="M2768" s="3" t="s">
        <v>61</v>
      </c>
      <c r="N2768" s="3" t="s">
        <v>61</v>
      </c>
      <c r="O2768" s="18" t="s">
        <v>61</v>
      </c>
    </row>
    <row r="2769" spans="3:15" ht="39" x14ac:dyDescent="0.2">
      <c r="C2769" s="70"/>
      <c r="D2769" s="67"/>
      <c r="E2769" s="4" t="s">
        <v>35</v>
      </c>
      <c r="F2769" s="52" t="s">
        <v>624</v>
      </c>
      <c r="G2769" s="7">
        <v>119</v>
      </c>
      <c r="H2769" s="9">
        <v>18.487394957983</v>
      </c>
      <c r="I2769" s="1">
        <v>36.974789915965999</v>
      </c>
      <c r="J2769" s="1">
        <v>4.2016806722690001</v>
      </c>
      <c r="K2769" s="1">
        <v>23.529411764706001</v>
      </c>
      <c r="L2769" s="1">
        <v>0.84033613445400002</v>
      </c>
      <c r="M2769" s="1">
        <v>0.84033613445400002</v>
      </c>
      <c r="N2769" s="1">
        <v>15.126050420167999</v>
      </c>
      <c r="O2769" s="18" t="s">
        <v>61</v>
      </c>
    </row>
    <row r="2770" spans="3:15" ht="26" x14ac:dyDescent="0.2">
      <c r="C2770" s="70"/>
      <c r="D2770" s="67"/>
      <c r="E2770" s="4" t="s">
        <v>36</v>
      </c>
      <c r="F2770" s="52" t="s">
        <v>624</v>
      </c>
      <c r="G2770" s="7">
        <v>147</v>
      </c>
      <c r="H2770" s="9">
        <v>30.612244897958998</v>
      </c>
      <c r="I2770" s="1">
        <v>31.292517006802999</v>
      </c>
      <c r="J2770" s="1">
        <v>1.360544217687</v>
      </c>
      <c r="K2770" s="1">
        <v>23.809523809523998</v>
      </c>
      <c r="L2770" s="1">
        <v>1.360544217687</v>
      </c>
      <c r="M2770" s="1">
        <v>0.68027210884400002</v>
      </c>
      <c r="N2770" s="1">
        <v>7.4829931972789998</v>
      </c>
      <c r="O2770" s="8">
        <v>3.4013605442179999</v>
      </c>
    </row>
    <row r="2771" spans="3:15" x14ac:dyDescent="0.2">
      <c r="C2771" s="70"/>
      <c r="D2771" s="67"/>
      <c r="E2771" s="4" t="s">
        <v>37</v>
      </c>
      <c r="F2771" s="52" t="s">
        <v>625</v>
      </c>
      <c r="G2771" s="7">
        <v>16</v>
      </c>
      <c r="H2771" s="9">
        <v>6.25</v>
      </c>
      <c r="I2771" s="1">
        <v>56.25</v>
      </c>
      <c r="J2771" s="3" t="s">
        <v>61</v>
      </c>
      <c r="K2771" s="1">
        <v>31.25</v>
      </c>
      <c r="L2771" s="3" t="s">
        <v>61</v>
      </c>
      <c r="M2771" s="3" t="s">
        <v>61</v>
      </c>
      <c r="N2771" s="3" t="s">
        <v>61</v>
      </c>
      <c r="O2771" s="8">
        <v>6.25</v>
      </c>
    </row>
    <row r="2772" spans="3:15" x14ac:dyDescent="0.2">
      <c r="C2772" s="66" t="s">
        <v>38</v>
      </c>
      <c r="D2772" s="66" t="s">
        <v>23</v>
      </c>
      <c r="E2772" s="5" t="s">
        <v>39</v>
      </c>
      <c r="F2772" s="51" t="s">
        <v>624</v>
      </c>
      <c r="G2772" s="6">
        <v>458</v>
      </c>
      <c r="H2772" s="13">
        <v>25.545851528383999</v>
      </c>
      <c r="I2772" s="2">
        <v>37.554585152838001</v>
      </c>
      <c r="J2772" s="2">
        <v>1.5283842794760001</v>
      </c>
      <c r="K2772" s="2">
        <v>23.144104803493001</v>
      </c>
      <c r="L2772" s="2">
        <v>1.091703056769</v>
      </c>
      <c r="M2772" s="2">
        <v>0.43668122270699999</v>
      </c>
      <c r="N2772" s="2">
        <v>8.5152838427950002</v>
      </c>
      <c r="O2772" s="11">
        <v>2.183406113537</v>
      </c>
    </row>
    <row r="2773" spans="3:15" x14ac:dyDescent="0.2">
      <c r="C2773" s="70"/>
      <c r="D2773" s="67"/>
      <c r="E2773" s="4" t="s">
        <v>40</v>
      </c>
      <c r="F2773" s="52" t="s">
        <v>624</v>
      </c>
      <c r="G2773" s="7">
        <v>973</v>
      </c>
      <c r="H2773" s="9">
        <v>19.424460431655</v>
      </c>
      <c r="I2773" s="1">
        <v>54.059609455293</v>
      </c>
      <c r="J2773" s="1">
        <v>0.71942446043200003</v>
      </c>
      <c r="K2773" s="1">
        <v>14.594039054471001</v>
      </c>
      <c r="L2773" s="1">
        <v>0.30832476875600001</v>
      </c>
      <c r="M2773" s="3" t="s">
        <v>61</v>
      </c>
      <c r="N2773" s="1">
        <v>8.4275436793419995</v>
      </c>
      <c r="O2773" s="8">
        <v>2.4665981500509999</v>
      </c>
    </row>
    <row r="2774" spans="3:15" x14ac:dyDescent="0.2">
      <c r="C2774" s="70"/>
      <c r="D2774" s="67"/>
      <c r="E2774" s="4" t="s">
        <v>41</v>
      </c>
      <c r="F2774" s="52" t="s">
        <v>624</v>
      </c>
      <c r="G2774" s="7">
        <v>0</v>
      </c>
      <c r="H2774" s="17" t="s">
        <v>61</v>
      </c>
      <c r="I2774" s="3" t="s">
        <v>61</v>
      </c>
      <c r="J2774" s="3" t="s">
        <v>61</v>
      </c>
      <c r="K2774" s="3" t="s">
        <v>61</v>
      </c>
      <c r="L2774" s="3" t="s">
        <v>61</v>
      </c>
      <c r="M2774" s="3" t="s">
        <v>61</v>
      </c>
      <c r="N2774" s="3" t="s">
        <v>61</v>
      </c>
      <c r="O2774" s="18" t="s">
        <v>61</v>
      </c>
    </row>
    <row r="2775" spans="3:15" x14ac:dyDescent="0.2">
      <c r="C2775" s="70"/>
      <c r="D2775" s="67"/>
      <c r="E2775" s="4" t="s">
        <v>42</v>
      </c>
      <c r="F2775" s="52" t="s">
        <v>625</v>
      </c>
      <c r="G2775" s="7">
        <v>34</v>
      </c>
      <c r="H2775" s="9">
        <v>17.647058823529001</v>
      </c>
      <c r="I2775" s="1">
        <v>50</v>
      </c>
      <c r="J2775" s="3" t="s">
        <v>61</v>
      </c>
      <c r="K2775" s="1">
        <v>11.764705882353001</v>
      </c>
      <c r="L2775" s="1">
        <v>2.9411764705880001</v>
      </c>
      <c r="M2775" s="3" t="s">
        <v>61</v>
      </c>
      <c r="N2775" s="1">
        <v>17.647058823529001</v>
      </c>
      <c r="O2775" s="18" t="s">
        <v>61</v>
      </c>
    </row>
    <row r="2776" spans="3:15" x14ac:dyDescent="0.2">
      <c r="C2776" s="70"/>
      <c r="D2776" s="67"/>
      <c r="E2776" s="4" t="s">
        <v>43</v>
      </c>
      <c r="F2776" s="52" t="s">
        <v>625</v>
      </c>
      <c r="G2776" s="7">
        <v>10</v>
      </c>
      <c r="H2776" s="9">
        <v>10</v>
      </c>
      <c r="I2776" s="1">
        <v>30</v>
      </c>
      <c r="J2776" s="1">
        <v>20</v>
      </c>
      <c r="K2776" s="1">
        <v>20</v>
      </c>
      <c r="L2776" s="1">
        <v>10</v>
      </c>
      <c r="M2776" s="3" t="s">
        <v>61</v>
      </c>
      <c r="N2776" s="1">
        <v>10</v>
      </c>
      <c r="O2776" s="18" t="s">
        <v>61</v>
      </c>
    </row>
    <row r="2777" spans="3:15" x14ac:dyDescent="0.2">
      <c r="C2777" s="70"/>
      <c r="D2777" s="67"/>
      <c r="E2777" s="4" t="s">
        <v>44</v>
      </c>
      <c r="F2777" s="52" t="s">
        <v>625</v>
      </c>
      <c r="G2777" s="7">
        <v>31</v>
      </c>
      <c r="H2777" s="9">
        <v>12.903225806451999</v>
      </c>
      <c r="I2777" s="1">
        <v>58.064516129032</v>
      </c>
      <c r="J2777" s="3" t="s">
        <v>61</v>
      </c>
      <c r="K2777" s="1">
        <v>12.903225806451999</v>
      </c>
      <c r="L2777" s="3" t="s">
        <v>61</v>
      </c>
      <c r="M2777" s="3" t="s">
        <v>61</v>
      </c>
      <c r="N2777" s="1">
        <v>12.903225806451999</v>
      </c>
      <c r="O2777" s="8">
        <v>3.2258064516129998</v>
      </c>
    </row>
    <row r="2778" spans="3:15" x14ac:dyDescent="0.2">
      <c r="C2778" s="70"/>
      <c r="D2778" s="67"/>
      <c r="E2778" s="4" t="s">
        <v>37</v>
      </c>
      <c r="F2778" s="52" t="s">
        <v>625</v>
      </c>
      <c r="G2778" s="7">
        <v>22</v>
      </c>
      <c r="H2778" s="9">
        <v>31.818181818182001</v>
      </c>
      <c r="I2778" s="1">
        <v>18.181818181817999</v>
      </c>
      <c r="J2778" s="3" t="s">
        <v>61</v>
      </c>
      <c r="K2778" s="1">
        <v>22.727272727273</v>
      </c>
      <c r="L2778" s="1">
        <v>4.5454545454549997</v>
      </c>
      <c r="M2778" s="3" t="s">
        <v>61</v>
      </c>
      <c r="N2778" s="1">
        <v>4.5454545454549997</v>
      </c>
      <c r="O2778" s="8">
        <v>18.181818181817999</v>
      </c>
    </row>
    <row r="2779" spans="3:15" x14ac:dyDescent="0.2">
      <c r="C2779" s="70"/>
      <c r="D2779" s="66" t="s">
        <v>20</v>
      </c>
      <c r="E2779" s="5" t="s">
        <v>39</v>
      </c>
      <c r="F2779" s="51" t="s">
        <v>624</v>
      </c>
      <c r="G2779" s="6">
        <v>175</v>
      </c>
      <c r="H2779" s="13">
        <v>26.857142857143</v>
      </c>
      <c r="I2779" s="2">
        <v>40.571428571429003</v>
      </c>
      <c r="J2779" s="2">
        <v>0.57142857142900005</v>
      </c>
      <c r="K2779" s="2">
        <v>21.714285714286</v>
      </c>
      <c r="L2779" s="2">
        <v>1.714285714286</v>
      </c>
      <c r="M2779" s="14" t="s">
        <v>61</v>
      </c>
      <c r="N2779" s="2">
        <v>6.2857142857139996</v>
      </c>
      <c r="O2779" s="11">
        <v>2.285714285714</v>
      </c>
    </row>
    <row r="2780" spans="3:15" x14ac:dyDescent="0.2">
      <c r="C2780" s="70"/>
      <c r="D2780" s="67"/>
      <c r="E2780" s="4" t="s">
        <v>40</v>
      </c>
      <c r="F2780" s="52" t="s">
        <v>624</v>
      </c>
      <c r="G2780" s="7">
        <v>538</v>
      </c>
      <c r="H2780" s="9">
        <v>19.144981412639002</v>
      </c>
      <c r="I2780" s="1">
        <v>57.434944237918003</v>
      </c>
      <c r="J2780" s="1">
        <v>0.92936802973999999</v>
      </c>
      <c r="K2780" s="1">
        <v>12.825278810408999</v>
      </c>
      <c r="L2780" s="1">
        <v>0.18587360594800001</v>
      </c>
      <c r="M2780" s="3" t="s">
        <v>61</v>
      </c>
      <c r="N2780" s="1">
        <v>7.6208178438659999</v>
      </c>
      <c r="O2780" s="8">
        <v>1.85873605948</v>
      </c>
    </row>
    <row r="2781" spans="3:15" x14ac:dyDescent="0.2">
      <c r="C2781" s="70"/>
      <c r="D2781" s="67"/>
      <c r="E2781" s="4" t="s">
        <v>41</v>
      </c>
      <c r="F2781" s="52" t="s">
        <v>624</v>
      </c>
      <c r="G2781" s="7">
        <v>0</v>
      </c>
      <c r="H2781" s="17" t="s">
        <v>61</v>
      </c>
      <c r="I2781" s="3" t="s">
        <v>61</v>
      </c>
      <c r="J2781" s="3" t="s">
        <v>61</v>
      </c>
      <c r="K2781" s="3" t="s">
        <v>61</v>
      </c>
      <c r="L2781" s="3" t="s">
        <v>61</v>
      </c>
      <c r="M2781" s="3" t="s">
        <v>61</v>
      </c>
      <c r="N2781" s="3" t="s">
        <v>61</v>
      </c>
      <c r="O2781" s="18" t="s">
        <v>61</v>
      </c>
    </row>
    <row r="2782" spans="3:15" x14ac:dyDescent="0.2">
      <c r="C2782" s="70"/>
      <c r="D2782" s="67"/>
      <c r="E2782" s="4" t="s">
        <v>42</v>
      </c>
      <c r="F2782" s="52" t="s">
        <v>625</v>
      </c>
      <c r="G2782" s="7">
        <v>20</v>
      </c>
      <c r="H2782" s="9">
        <v>20</v>
      </c>
      <c r="I2782" s="1">
        <v>50</v>
      </c>
      <c r="J2782" s="3" t="s">
        <v>61</v>
      </c>
      <c r="K2782" s="1">
        <v>5</v>
      </c>
      <c r="L2782" s="1">
        <v>5</v>
      </c>
      <c r="M2782" s="3" t="s">
        <v>61</v>
      </c>
      <c r="N2782" s="1">
        <v>20</v>
      </c>
      <c r="O2782" s="18" t="s">
        <v>61</v>
      </c>
    </row>
    <row r="2783" spans="3:15" x14ac:dyDescent="0.2">
      <c r="C2783" s="70"/>
      <c r="D2783" s="67"/>
      <c r="E2783" s="4" t="s">
        <v>43</v>
      </c>
      <c r="F2783" s="52" t="s">
        <v>625</v>
      </c>
      <c r="G2783" s="7">
        <v>5</v>
      </c>
      <c r="H2783" s="17" t="s">
        <v>61</v>
      </c>
      <c r="I2783" s="1">
        <v>40</v>
      </c>
      <c r="J2783" s="1">
        <v>20</v>
      </c>
      <c r="K2783" s="1">
        <v>40</v>
      </c>
      <c r="L2783" s="3" t="s">
        <v>61</v>
      </c>
      <c r="M2783" s="3" t="s">
        <v>61</v>
      </c>
      <c r="N2783" s="3" t="s">
        <v>61</v>
      </c>
      <c r="O2783" s="18" t="s">
        <v>61</v>
      </c>
    </row>
    <row r="2784" spans="3:15" x14ac:dyDescent="0.2">
      <c r="C2784" s="70"/>
      <c r="D2784" s="67"/>
      <c r="E2784" s="4" t="s">
        <v>44</v>
      </c>
      <c r="F2784" s="52" t="s">
        <v>625</v>
      </c>
      <c r="G2784" s="7">
        <v>14</v>
      </c>
      <c r="H2784" s="9">
        <v>14.285714285714</v>
      </c>
      <c r="I2784" s="1">
        <v>71.428571428571004</v>
      </c>
      <c r="J2784" s="3" t="s">
        <v>61</v>
      </c>
      <c r="K2784" s="3" t="s">
        <v>61</v>
      </c>
      <c r="L2784" s="3" t="s">
        <v>61</v>
      </c>
      <c r="M2784" s="3" t="s">
        <v>61</v>
      </c>
      <c r="N2784" s="1">
        <v>14.285714285714</v>
      </c>
      <c r="O2784" s="18" t="s">
        <v>61</v>
      </c>
    </row>
    <row r="2785" spans="3:15" x14ac:dyDescent="0.2">
      <c r="C2785" s="70"/>
      <c r="D2785" s="67"/>
      <c r="E2785" s="4" t="s">
        <v>37</v>
      </c>
      <c r="F2785" s="52" t="s">
        <v>625</v>
      </c>
      <c r="G2785" s="7">
        <v>11</v>
      </c>
      <c r="H2785" s="9">
        <v>45.454545454544999</v>
      </c>
      <c r="I2785" s="1">
        <v>27.272727272727</v>
      </c>
      <c r="J2785" s="3" t="s">
        <v>61</v>
      </c>
      <c r="K2785" s="1">
        <v>9.0909090909089993</v>
      </c>
      <c r="L2785" s="3" t="s">
        <v>61</v>
      </c>
      <c r="M2785" s="3" t="s">
        <v>61</v>
      </c>
      <c r="N2785" s="3" t="s">
        <v>61</v>
      </c>
      <c r="O2785" s="8">
        <v>18.181818181817999</v>
      </c>
    </row>
    <row r="2786" spans="3:15" x14ac:dyDescent="0.2">
      <c r="C2786" s="70"/>
      <c r="D2786" s="66" t="s">
        <v>21</v>
      </c>
      <c r="E2786" s="5" t="s">
        <v>39</v>
      </c>
      <c r="F2786" s="51" t="s">
        <v>624</v>
      </c>
      <c r="G2786" s="6">
        <v>283</v>
      </c>
      <c r="H2786" s="13">
        <v>24.734982332154999</v>
      </c>
      <c r="I2786" s="2">
        <v>35.689045936395999</v>
      </c>
      <c r="J2786" s="2">
        <v>2.1201413427559999</v>
      </c>
      <c r="K2786" s="2">
        <v>24.028268551237002</v>
      </c>
      <c r="L2786" s="2">
        <v>0.70671378091899995</v>
      </c>
      <c r="M2786" s="2">
        <v>0.70671378091899995</v>
      </c>
      <c r="N2786" s="2">
        <v>9.893992932862</v>
      </c>
      <c r="O2786" s="11">
        <v>2.1201413427559999</v>
      </c>
    </row>
    <row r="2787" spans="3:15" x14ac:dyDescent="0.2">
      <c r="C2787" s="70"/>
      <c r="D2787" s="67"/>
      <c r="E2787" s="4" t="s">
        <v>40</v>
      </c>
      <c r="F2787" s="52" t="s">
        <v>624</v>
      </c>
      <c r="G2787" s="7">
        <v>435</v>
      </c>
      <c r="H2787" s="9">
        <v>19.770114942528998</v>
      </c>
      <c r="I2787" s="1">
        <v>49.885057471263998</v>
      </c>
      <c r="J2787" s="1">
        <v>0.45977011494300002</v>
      </c>
      <c r="K2787" s="1">
        <v>16.781609195402002</v>
      </c>
      <c r="L2787" s="1">
        <v>0.45977011494300002</v>
      </c>
      <c r="M2787" s="3" t="s">
        <v>61</v>
      </c>
      <c r="N2787" s="1">
        <v>9.4252873563220003</v>
      </c>
      <c r="O2787" s="8">
        <v>3.2183908045980001</v>
      </c>
    </row>
    <row r="2788" spans="3:15" x14ac:dyDescent="0.2">
      <c r="C2788" s="70"/>
      <c r="D2788" s="67"/>
      <c r="E2788" s="4" t="s">
        <v>41</v>
      </c>
      <c r="F2788" s="52" t="s">
        <v>624</v>
      </c>
      <c r="G2788" s="7">
        <v>0</v>
      </c>
      <c r="H2788" s="17" t="s">
        <v>61</v>
      </c>
      <c r="I2788" s="3" t="s">
        <v>61</v>
      </c>
      <c r="J2788" s="3" t="s">
        <v>61</v>
      </c>
      <c r="K2788" s="3" t="s">
        <v>61</v>
      </c>
      <c r="L2788" s="3" t="s">
        <v>61</v>
      </c>
      <c r="M2788" s="3" t="s">
        <v>61</v>
      </c>
      <c r="N2788" s="3" t="s">
        <v>61</v>
      </c>
      <c r="O2788" s="18" t="s">
        <v>61</v>
      </c>
    </row>
    <row r="2789" spans="3:15" x14ac:dyDescent="0.2">
      <c r="C2789" s="70"/>
      <c r="D2789" s="67"/>
      <c r="E2789" s="4" t="s">
        <v>42</v>
      </c>
      <c r="F2789" s="52" t="s">
        <v>625</v>
      </c>
      <c r="G2789" s="7">
        <v>14</v>
      </c>
      <c r="H2789" s="9">
        <v>14.285714285714</v>
      </c>
      <c r="I2789" s="1">
        <v>50</v>
      </c>
      <c r="J2789" s="3" t="s">
        <v>61</v>
      </c>
      <c r="K2789" s="1">
        <v>21.428571428571001</v>
      </c>
      <c r="L2789" s="3" t="s">
        <v>61</v>
      </c>
      <c r="M2789" s="3" t="s">
        <v>61</v>
      </c>
      <c r="N2789" s="1">
        <v>14.285714285714</v>
      </c>
      <c r="O2789" s="18" t="s">
        <v>61</v>
      </c>
    </row>
    <row r="2790" spans="3:15" x14ac:dyDescent="0.2">
      <c r="C2790" s="70"/>
      <c r="D2790" s="67"/>
      <c r="E2790" s="4" t="s">
        <v>43</v>
      </c>
      <c r="F2790" s="52" t="s">
        <v>625</v>
      </c>
      <c r="G2790" s="7">
        <v>5</v>
      </c>
      <c r="H2790" s="9">
        <v>20</v>
      </c>
      <c r="I2790" s="1">
        <v>20</v>
      </c>
      <c r="J2790" s="1">
        <v>20</v>
      </c>
      <c r="K2790" s="3" t="s">
        <v>61</v>
      </c>
      <c r="L2790" s="1">
        <v>20</v>
      </c>
      <c r="M2790" s="3" t="s">
        <v>61</v>
      </c>
      <c r="N2790" s="1">
        <v>20</v>
      </c>
      <c r="O2790" s="18" t="s">
        <v>61</v>
      </c>
    </row>
    <row r="2791" spans="3:15" x14ac:dyDescent="0.2">
      <c r="C2791" s="70"/>
      <c r="D2791" s="67"/>
      <c r="E2791" s="4" t="s">
        <v>44</v>
      </c>
      <c r="F2791" s="52" t="s">
        <v>625</v>
      </c>
      <c r="G2791" s="7">
        <v>17</v>
      </c>
      <c r="H2791" s="9">
        <v>11.764705882353001</v>
      </c>
      <c r="I2791" s="1">
        <v>47.058823529412003</v>
      </c>
      <c r="J2791" s="3" t="s">
        <v>61</v>
      </c>
      <c r="K2791" s="1">
        <v>23.529411764706001</v>
      </c>
      <c r="L2791" s="3" t="s">
        <v>61</v>
      </c>
      <c r="M2791" s="3" t="s">
        <v>61</v>
      </c>
      <c r="N2791" s="1">
        <v>11.764705882353001</v>
      </c>
      <c r="O2791" s="8">
        <v>5.8823529411760003</v>
      </c>
    </row>
    <row r="2792" spans="3:15" x14ac:dyDescent="0.2">
      <c r="C2792" s="70"/>
      <c r="D2792" s="67"/>
      <c r="E2792" s="4" t="s">
        <v>37</v>
      </c>
      <c r="F2792" s="52" t="s">
        <v>625</v>
      </c>
      <c r="G2792" s="7">
        <v>11</v>
      </c>
      <c r="H2792" s="9">
        <v>18.181818181817999</v>
      </c>
      <c r="I2792" s="1">
        <v>9.0909090909089993</v>
      </c>
      <c r="J2792" s="3" t="s">
        <v>61</v>
      </c>
      <c r="K2792" s="1">
        <v>36.363636363635997</v>
      </c>
      <c r="L2792" s="1">
        <v>9.0909090909089993</v>
      </c>
      <c r="M2792" s="3" t="s">
        <v>61</v>
      </c>
      <c r="N2792" s="1">
        <v>9.0909090909089993</v>
      </c>
      <c r="O2792" s="8">
        <v>18.181818181817999</v>
      </c>
    </row>
    <row r="2793" spans="3:15" x14ac:dyDescent="0.2">
      <c r="C2793" s="66" t="s">
        <v>45</v>
      </c>
      <c r="D2793" s="64" t="s">
        <v>19</v>
      </c>
      <c r="E2793" s="5" t="s">
        <v>46</v>
      </c>
      <c r="F2793" s="51" t="s">
        <v>624</v>
      </c>
      <c r="G2793" s="6">
        <v>770</v>
      </c>
      <c r="H2793" s="13">
        <v>14.675324675324999</v>
      </c>
      <c r="I2793" s="2">
        <v>57.662337662337997</v>
      </c>
      <c r="J2793" s="2">
        <v>1.038961038961</v>
      </c>
      <c r="K2793" s="2">
        <v>15.454545454545</v>
      </c>
      <c r="L2793" s="2">
        <v>0.12987012986999999</v>
      </c>
      <c r="M2793" s="14" t="s">
        <v>61</v>
      </c>
      <c r="N2793" s="2">
        <v>8.8311688311690002</v>
      </c>
      <c r="O2793" s="11">
        <v>2.207792207792</v>
      </c>
    </row>
    <row r="2794" spans="3:15" ht="26" x14ac:dyDescent="0.2">
      <c r="C2794" s="70"/>
      <c r="D2794" s="65"/>
      <c r="E2794" s="4" t="s">
        <v>47</v>
      </c>
      <c r="F2794" s="52" t="s">
        <v>624</v>
      </c>
      <c r="G2794" s="7">
        <v>335</v>
      </c>
      <c r="H2794" s="9">
        <v>27.761194029851001</v>
      </c>
      <c r="I2794" s="1">
        <v>42.089552238806</v>
      </c>
      <c r="J2794" s="1">
        <v>0.59701492537300005</v>
      </c>
      <c r="K2794" s="1">
        <v>18.507462686566999</v>
      </c>
      <c r="L2794" s="1">
        <v>1.492537313433</v>
      </c>
      <c r="M2794" s="1">
        <v>0.59701492537300005</v>
      </c>
      <c r="N2794" s="1">
        <v>6.2686567164179996</v>
      </c>
      <c r="O2794" s="8">
        <v>2.6865671641789999</v>
      </c>
    </row>
    <row r="2795" spans="3:15" x14ac:dyDescent="0.2">
      <c r="C2795" s="70"/>
      <c r="D2795" s="65"/>
      <c r="E2795" s="4" t="s">
        <v>48</v>
      </c>
      <c r="F2795" s="52" t="s">
        <v>625</v>
      </c>
      <c r="G2795" s="7">
        <v>34</v>
      </c>
      <c r="H2795" s="9">
        <v>20.588235294118</v>
      </c>
      <c r="I2795" s="1">
        <v>35.294117647058997</v>
      </c>
      <c r="J2795" s="1">
        <v>2.9411764705880001</v>
      </c>
      <c r="K2795" s="1">
        <v>17.647058823529001</v>
      </c>
      <c r="L2795" s="1">
        <v>2.9411764705880001</v>
      </c>
      <c r="M2795" s="3" t="s">
        <v>61</v>
      </c>
      <c r="N2795" s="1">
        <v>14.705882352941</v>
      </c>
      <c r="O2795" s="8">
        <v>5.8823529411760003</v>
      </c>
    </row>
    <row r="2796" spans="3:15" ht="39" x14ac:dyDescent="0.2">
      <c r="C2796" s="70"/>
      <c r="D2796" s="65"/>
      <c r="E2796" s="4" t="s">
        <v>49</v>
      </c>
      <c r="F2796" s="52" t="s">
        <v>624</v>
      </c>
      <c r="G2796" s="7">
        <v>318</v>
      </c>
      <c r="H2796" s="9">
        <v>27.044025157233001</v>
      </c>
      <c r="I2796" s="1">
        <v>38.364779874214001</v>
      </c>
      <c r="J2796" s="1">
        <v>1.2578616352200001</v>
      </c>
      <c r="K2796" s="1">
        <v>20.754716981131999</v>
      </c>
      <c r="L2796" s="1">
        <v>0.94339622641499998</v>
      </c>
      <c r="M2796" s="3" t="s">
        <v>61</v>
      </c>
      <c r="N2796" s="1">
        <v>9.7484276729559998</v>
      </c>
      <c r="O2796" s="8">
        <v>1.88679245283</v>
      </c>
    </row>
    <row r="2797" spans="3:15" x14ac:dyDescent="0.2">
      <c r="C2797" s="70"/>
      <c r="D2797" s="65"/>
      <c r="E2797" s="4" t="s">
        <v>50</v>
      </c>
      <c r="F2797" s="52" t="s">
        <v>625</v>
      </c>
      <c r="G2797" s="7">
        <v>18</v>
      </c>
      <c r="H2797" s="9">
        <v>66.666666666666998</v>
      </c>
      <c r="I2797" s="1">
        <v>5.5555555555560003</v>
      </c>
      <c r="J2797" s="3" t="s">
        <v>61</v>
      </c>
      <c r="K2797" s="3" t="s">
        <v>61</v>
      </c>
      <c r="L2797" s="3" t="s">
        <v>61</v>
      </c>
      <c r="M2797" s="3" t="s">
        <v>61</v>
      </c>
      <c r="N2797" s="1">
        <v>11.111111111111001</v>
      </c>
      <c r="O2797" s="8">
        <v>16.666666666666998</v>
      </c>
    </row>
    <row r="2798" spans="3:15" x14ac:dyDescent="0.2">
      <c r="C2798" s="70"/>
      <c r="D2798" s="65"/>
      <c r="E2798" s="4" t="s">
        <v>44</v>
      </c>
      <c r="F2798" s="52" t="s">
        <v>625</v>
      </c>
      <c r="G2798" s="7">
        <v>25</v>
      </c>
      <c r="H2798" s="9">
        <v>20</v>
      </c>
      <c r="I2798" s="1">
        <v>32</v>
      </c>
      <c r="J2798" s="3" t="s">
        <v>61</v>
      </c>
      <c r="K2798" s="1">
        <v>24</v>
      </c>
      <c r="L2798" s="1">
        <v>4</v>
      </c>
      <c r="M2798" s="3" t="s">
        <v>61</v>
      </c>
      <c r="N2798" s="1">
        <v>16</v>
      </c>
      <c r="O2798" s="8">
        <v>4</v>
      </c>
    </row>
    <row r="2799" spans="3:15" x14ac:dyDescent="0.2">
      <c r="C2799" s="70"/>
      <c r="D2799" s="65"/>
      <c r="E2799" s="4" t="s">
        <v>37</v>
      </c>
      <c r="F2799" s="52" t="s">
        <v>625</v>
      </c>
      <c r="G2799" s="7">
        <v>28</v>
      </c>
      <c r="H2799" s="9">
        <v>28.571428571428999</v>
      </c>
      <c r="I2799" s="1">
        <v>42.857142857143003</v>
      </c>
      <c r="J2799" s="1">
        <v>3.5714285714290002</v>
      </c>
      <c r="K2799" s="1">
        <v>14.285714285714</v>
      </c>
      <c r="L2799" s="3" t="s">
        <v>61</v>
      </c>
      <c r="M2799" s="3" t="s">
        <v>61</v>
      </c>
      <c r="N2799" s="1">
        <v>7.1428571428570002</v>
      </c>
      <c r="O2799" s="8">
        <v>3.5714285714290002</v>
      </c>
    </row>
    <row r="2800" spans="3:15" x14ac:dyDescent="0.2">
      <c r="C2800" s="70"/>
      <c r="D2800" s="65"/>
      <c r="E2800" s="4" t="s">
        <v>51</v>
      </c>
      <c r="F2800" s="52" t="s">
        <v>624</v>
      </c>
      <c r="G2800" s="7">
        <v>1105</v>
      </c>
      <c r="H2800" s="9">
        <v>18.642533936652001</v>
      </c>
      <c r="I2800" s="1">
        <v>52.941176470587997</v>
      </c>
      <c r="J2800" s="1">
        <v>0.904977375566</v>
      </c>
      <c r="K2800" s="1">
        <v>16.380090497737999</v>
      </c>
      <c r="L2800" s="1">
        <v>0.54298642533899999</v>
      </c>
      <c r="M2800" s="1">
        <v>0.18099547511299999</v>
      </c>
      <c r="N2800" s="1">
        <v>8.0542986425340004</v>
      </c>
      <c r="O2800" s="8">
        <v>2.352941176471</v>
      </c>
    </row>
    <row r="2801" spans="2:22" x14ac:dyDescent="0.2">
      <c r="C2801" s="70"/>
      <c r="D2801" s="65"/>
      <c r="E2801" s="4" t="s">
        <v>52</v>
      </c>
      <c r="F2801" s="52" t="s">
        <v>624</v>
      </c>
      <c r="G2801" s="7">
        <v>352</v>
      </c>
      <c r="H2801" s="9">
        <v>26.420454545455001</v>
      </c>
      <c r="I2801" s="1">
        <v>38.068181818181998</v>
      </c>
      <c r="J2801" s="1">
        <v>1.4204545454549999</v>
      </c>
      <c r="K2801" s="1">
        <v>20.454545454544999</v>
      </c>
      <c r="L2801" s="1">
        <v>1.136363636364</v>
      </c>
      <c r="M2801" s="3" t="s">
        <v>61</v>
      </c>
      <c r="N2801" s="1">
        <v>10.227272727273</v>
      </c>
      <c r="O2801" s="8">
        <v>2.2727272727269998</v>
      </c>
    </row>
    <row r="2802" spans="2:22" x14ac:dyDescent="0.2">
      <c r="C2802" s="66" t="s">
        <v>53</v>
      </c>
      <c r="D2802" s="64" t="s">
        <v>19</v>
      </c>
      <c r="E2802" s="5" t="s">
        <v>54</v>
      </c>
      <c r="F2802" s="51" t="s">
        <v>624</v>
      </c>
      <c r="G2802" s="6">
        <v>513</v>
      </c>
      <c r="H2802" s="13">
        <v>18.518518518518999</v>
      </c>
      <c r="I2802" s="2">
        <v>47.563352826511</v>
      </c>
      <c r="J2802" s="2">
        <v>1.1695906432750001</v>
      </c>
      <c r="K2802" s="2">
        <v>17.738791423001999</v>
      </c>
      <c r="L2802" s="2">
        <v>0.97465886939599999</v>
      </c>
      <c r="M2802" s="2">
        <v>0.19493177387899999</v>
      </c>
      <c r="N2802" s="2">
        <v>10.331384015595001</v>
      </c>
      <c r="O2802" s="11">
        <v>3.508771929825</v>
      </c>
    </row>
    <row r="2803" spans="2:22" x14ac:dyDescent="0.2">
      <c r="C2803" s="70"/>
      <c r="D2803" s="65"/>
      <c r="E2803" s="4" t="s">
        <v>55</v>
      </c>
      <c r="F2803" s="52" t="s">
        <v>624</v>
      </c>
      <c r="G2803" s="7">
        <v>639</v>
      </c>
      <c r="H2803" s="9">
        <v>25.195618153365</v>
      </c>
      <c r="I2803" s="1">
        <v>46.791862284819999</v>
      </c>
      <c r="J2803" s="1">
        <v>1.2519561815339999</v>
      </c>
      <c r="K2803" s="1">
        <v>16.744913928012998</v>
      </c>
      <c r="L2803" s="1">
        <v>0.31298904538299999</v>
      </c>
      <c r="M2803" s="3" t="s">
        <v>61</v>
      </c>
      <c r="N2803" s="1">
        <v>7.198748043818</v>
      </c>
      <c r="O2803" s="8">
        <v>2.5039123630670002</v>
      </c>
    </row>
    <row r="2804" spans="2:22" x14ac:dyDescent="0.2">
      <c r="C2804" s="70"/>
      <c r="D2804" s="65"/>
      <c r="E2804" s="4" t="s">
        <v>56</v>
      </c>
      <c r="F2804" s="52" t="s">
        <v>624</v>
      </c>
      <c r="G2804" s="7">
        <v>376</v>
      </c>
      <c r="H2804" s="9">
        <v>18.085106382978999</v>
      </c>
      <c r="I2804" s="1">
        <v>52.393617021277002</v>
      </c>
      <c r="J2804" s="1">
        <v>0.53191489361699995</v>
      </c>
      <c r="K2804" s="1">
        <v>17.287234042552999</v>
      </c>
      <c r="L2804" s="1">
        <v>1.0638297872339999</v>
      </c>
      <c r="M2804" s="1">
        <v>0.26595744680900002</v>
      </c>
      <c r="N2804" s="1">
        <v>9.0425531914890005</v>
      </c>
      <c r="O2804" s="8">
        <v>1.3297872340429999</v>
      </c>
    </row>
    <row r="2805" spans="2:22" x14ac:dyDescent="0.2">
      <c r="C2805" s="66" t="s">
        <v>57</v>
      </c>
      <c r="D2805" s="64" t="s">
        <v>19</v>
      </c>
      <c r="E2805" s="5" t="s">
        <v>58</v>
      </c>
      <c r="F2805" s="51" t="s">
        <v>624</v>
      </c>
      <c r="G2805" s="6">
        <v>537</v>
      </c>
      <c r="H2805" s="13">
        <v>19.366852886406001</v>
      </c>
      <c r="I2805" s="2">
        <v>48.230912476722999</v>
      </c>
      <c r="J2805" s="2">
        <v>0.93109869646200005</v>
      </c>
      <c r="K2805" s="2">
        <v>17.690875232774999</v>
      </c>
      <c r="L2805" s="2">
        <v>1.117318435754</v>
      </c>
      <c r="M2805" s="2">
        <v>0.37243947858499998</v>
      </c>
      <c r="N2805" s="2">
        <v>10.428305400372</v>
      </c>
      <c r="O2805" s="11">
        <v>1.8621973929240001</v>
      </c>
    </row>
    <row r="2806" spans="2:22" x14ac:dyDescent="0.2">
      <c r="C2806" s="67"/>
      <c r="D2806" s="65"/>
      <c r="E2806" s="4" t="s">
        <v>59</v>
      </c>
      <c r="F2806" s="52" t="s">
        <v>624</v>
      </c>
      <c r="G2806" s="7">
        <v>682</v>
      </c>
      <c r="H2806" s="9">
        <v>23.020527859238001</v>
      </c>
      <c r="I2806" s="1">
        <v>48.240469208211003</v>
      </c>
      <c r="J2806" s="1">
        <v>0.58651026393000005</v>
      </c>
      <c r="K2806" s="1">
        <v>15.689149560117</v>
      </c>
      <c r="L2806" s="1">
        <v>0.58651026393000005</v>
      </c>
      <c r="M2806" s="3" t="s">
        <v>61</v>
      </c>
      <c r="N2806" s="1">
        <v>8.0645161290320004</v>
      </c>
      <c r="O2806" s="8">
        <v>3.812316715543</v>
      </c>
    </row>
    <row r="2807" spans="2:22" x14ac:dyDescent="0.2">
      <c r="C2807" s="71"/>
      <c r="D2807" s="68"/>
      <c r="E2807" s="19" t="s">
        <v>60</v>
      </c>
      <c r="F2807" s="53" t="s">
        <v>624</v>
      </c>
      <c r="G2807" s="21">
        <v>309</v>
      </c>
      <c r="H2807" s="36">
        <v>20.388349514563</v>
      </c>
      <c r="I2807" s="16">
        <v>49.190938511326998</v>
      </c>
      <c r="J2807" s="16">
        <v>2.2653721682849999</v>
      </c>
      <c r="K2807" s="16">
        <v>19.741100323624998</v>
      </c>
      <c r="L2807" s="16">
        <v>0.32362459546900002</v>
      </c>
      <c r="M2807" s="38" t="s">
        <v>61</v>
      </c>
      <c r="N2807" s="16">
        <v>7.1197411003240001</v>
      </c>
      <c r="O2807" s="34">
        <v>0.97087378640800004</v>
      </c>
    </row>
    <row r="2808" spans="2:22" x14ac:dyDescent="0.2">
      <c r="C2808" s="44" t="s">
        <v>626</v>
      </c>
    </row>
    <row r="2809" spans="2:22" x14ac:dyDescent="0.2">
      <c r="B2809" s="22" t="str">
        <f xml:space="preserve"> HYPERLINK("#'目次'!B40", "[34]")</f>
        <v>[34]</v>
      </c>
      <c r="C2809" s="58" t="s">
        <v>380</v>
      </c>
      <c r="D2809" s="59"/>
      <c r="E2809" s="59"/>
      <c r="F2809" s="59"/>
      <c r="G2809" s="59"/>
      <c r="H2809" s="59"/>
      <c r="I2809" s="59"/>
      <c r="J2809" s="59"/>
      <c r="K2809" s="59"/>
      <c r="L2809" s="59"/>
      <c r="M2809" s="59"/>
      <c r="N2809" s="59"/>
      <c r="O2809" s="59"/>
      <c r="P2809" s="59"/>
      <c r="Q2809" s="59"/>
      <c r="R2809" s="59"/>
      <c r="S2809" s="59"/>
      <c r="T2809" s="59"/>
      <c r="U2809" s="59"/>
      <c r="V2809" s="59"/>
    </row>
    <row r="2812" spans="2:22" x14ac:dyDescent="0.2">
      <c r="C2812" s="58" t="s">
        <v>13</v>
      </c>
      <c r="D2812" s="59"/>
      <c r="E2812" s="59"/>
      <c r="F2812" s="59"/>
      <c r="G2812" s="59"/>
      <c r="H2812" s="59"/>
      <c r="I2812" s="59"/>
      <c r="J2812" s="59"/>
      <c r="K2812" s="59"/>
      <c r="L2812" s="59"/>
      <c r="M2812" s="59"/>
      <c r="N2812" s="59"/>
      <c r="O2812" s="59"/>
      <c r="P2812" s="59"/>
      <c r="Q2812" s="59"/>
      <c r="R2812" s="59"/>
      <c r="S2812" s="59"/>
      <c r="T2812" s="59"/>
      <c r="U2812" s="59"/>
      <c r="V2812" s="59"/>
    </row>
    <row r="2813" spans="2:22" ht="39" x14ac:dyDescent="0.2">
      <c r="C2813" s="60"/>
      <c r="D2813" s="61"/>
      <c r="E2813" s="61"/>
      <c r="F2813" s="61"/>
      <c r="G2813" s="20" t="s">
        <v>14</v>
      </c>
      <c r="H2813" s="25" t="s">
        <v>381</v>
      </c>
      <c r="I2813" s="10" t="s">
        <v>382</v>
      </c>
      <c r="J2813" s="10" t="s">
        <v>383</v>
      </c>
      <c r="K2813" s="10" t="s">
        <v>384</v>
      </c>
      <c r="L2813" s="10" t="s">
        <v>385</v>
      </c>
      <c r="M2813" s="10" t="s">
        <v>386</v>
      </c>
      <c r="N2813" s="10" t="s">
        <v>387</v>
      </c>
      <c r="O2813" s="10" t="s">
        <v>388</v>
      </c>
      <c r="P2813" s="10" t="s">
        <v>389</v>
      </c>
      <c r="Q2813" s="10" t="s">
        <v>390</v>
      </c>
      <c r="R2813" s="10" t="s">
        <v>44</v>
      </c>
      <c r="S2813" s="10" t="s">
        <v>37</v>
      </c>
      <c r="T2813" s="26" t="s">
        <v>137</v>
      </c>
    </row>
    <row r="2814" spans="2:22" x14ac:dyDescent="0.2">
      <c r="C2814" s="62"/>
      <c r="D2814" s="63"/>
      <c r="E2814" s="63"/>
      <c r="F2814" s="63"/>
      <c r="G2814" s="23"/>
      <c r="H2814" s="31"/>
      <c r="I2814" s="12"/>
      <c r="J2814" s="12"/>
      <c r="K2814" s="12"/>
      <c r="L2814" s="12"/>
      <c r="M2814" s="12"/>
      <c r="N2814" s="12"/>
      <c r="O2814" s="12"/>
      <c r="P2814" s="12"/>
      <c r="Q2814" s="12"/>
      <c r="R2814" s="12"/>
      <c r="S2814" s="12"/>
      <c r="T2814" s="28"/>
    </row>
    <row r="2815" spans="2:22" x14ac:dyDescent="0.2">
      <c r="C2815" s="24"/>
      <c r="D2815" s="30"/>
      <c r="E2815" s="29" t="s">
        <v>14</v>
      </c>
      <c r="F2815" s="50" t="s">
        <v>624</v>
      </c>
      <c r="G2815" s="27">
        <v>1528</v>
      </c>
      <c r="H2815" s="15">
        <v>77.225130890052</v>
      </c>
      <c r="I2815" s="15">
        <v>36.780104712041997</v>
      </c>
      <c r="J2815" s="15">
        <v>4.3848167539269998</v>
      </c>
      <c r="K2815" s="15">
        <v>72.643979057592006</v>
      </c>
      <c r="L2815" s="15">
        <v>17.670157068062998</v>
      </c>
      <c r="M2815" s="15">
        <v>19.502617801046998</v>
      </c>
      <c r="N2815" s="15">
        <v>13.80890052356</v>
      </c>
      <c r="O2815" s="15">
        <v>6.4790575916230004</v>
      </c>
      <c r="P2815" s="15">
        <v>1.30890052356</v>
      </c>
      <c r="Q2815" s="15">
        <v>1.767015706806</v>
      </c>
      <c r="R2815" s="15">
        <v>4.0575916230370002</v>
      </c>
      <c r="S2815" s="15">
        <v>0.45811518324599998</v>
      </c>
      <c r="T2815" s="33">
        <v>256.08638743455498</v>
      </c>
    </row>
    <row r="2816" spans="2:22" x14ac:dyDescent="0.2">
      <c r="C2816" s="69" t="s">
        <v>18</v>
      </c>
      <c r="D2816" s="64" t="s">
        <v>19</v>
      </c>
      <c r="E2816" s="5" t="s">
        <v>20</v>
      </c>
      <c r="F2816" s="51" t="s">
        <v>624</v>
      </c>
      <c r="G2816" s="6">
        <v>763</v>
      </c>
      <c r="H2816" s="13">
        <v>76.015727391873995</v>
      </c>
      <c r="I2816" s="2">
        <v>39.449541284403999</v>
      </c>
      <c r="J2816" s="2">
        <v>8.2568807339449997</v>
      </c>
      <c r="K2816" s="2">
        <v>84.272608125819005</v>
      </c>
      <c r="L2816" s="2">
        <v>7.7326343381390004</v>
      </c>
      <c r="M2816" s="2">
        <v>16.382699868938001</v>
      </c>
      <c r="N2816" s="2">
        <v>12.581913499344999</v>
      </c>
      <c r="O2816" s="2">
        <v>5.6356487549149996</v>
      </c>
      <c r="P2816" s="2">
        <v>0.91743119266100004</v>
      </c>
      <c r="Q2816" s="2">
        <v>1.310615989515</v>
      </c>
      <c r="R2816" s="2">
        <v>2.8833551769330001</v>
      </c>
      <c r="S2816" s="2">
        <v>0.65530799475799995</v>
      </c>
      <c r="T2816" s="11">
        <v>256.09436435124502</v>
      </c>
    </row>
    <row r="2817" spans="3:20" x14ac:dyDescent="0.2">
      <c r="C2817" s="70"/>
      <c r="D2817" s="65"/>
      <c r="E2817" s="4" t="s">
        <v>21</v>
      </c>
      <c r="F2817" s="52" t="s">
        <v>624</v>
      </c>
      <c r="G2817" s="7">
        <v>765</v>
      </c>
      <c r="H2817" s="9">
        <v>78.431372549019997</v>
      </c>
      <c r="I2817" s="1">
        <v>34.117647058823998</v>
      </c>
      <c r="J2817" s="1">
        <v>0.52287581699300001</v>
      </c>
      <c r="K2817" s="1">
        <v>61.045751633987003</v>
      </c>
      <c r="L2817" s="1">
        <v>27.581699346404999</v>
      </c>
      <c r="M2817" s="1">
        <v>22.614379084966998</v>
      </c>
      <c r="N2817" s="1">
        <v>15.032679738562001</v>
      </c>
      <c r="O2817" s="1">
        <v>7.320261437908</v>
      </c>
      <c r="P2817" s="1">
        <v>1.6993464052289999</v>
      </c>
      <c r="Q2817" s="1">
        <v>2.2222222222219998</v>
      </c>
      <c r="R2817" s="1">
        <v>5.2287581699350003</v>
      </c>
      <c r="S2817" s="1">
        <v>0.26143790849699999</v>
      </c>
      <c r="T2817" s="8">
        <v>256.07843137254901</v>
      </c>
    </row>
    <row r="2818" spans="3:20" x14ac:dyDescent="0.2">
      <c r="C2818" s="66" t="s">
        <v>22</v>
      </c>
      <c r="D2818" s="66" t="s">
        <v>23</v>
      </c>
      <c r="E2818" s="5" t="s">
        <v>24</v>
      </c>
      <c r="F2818" s="51" t="s">
        <v>624</v>
      </c>
      <c r="G2818" s="6">
        <v>302</v>
      </c>
      <c r="H2818" s="13">
        <v>78.807947019867996</v>
      </c>
      <c r="I2818" s="2">
        <v>42.384105960265003</v>
      </c>
      <c r="J2818" s="2">
        <v>7.2847682119210004</v>
      </c>
      <c r="K2818" s="2">
        <v>78.807947019867996</v>
      </c>
      <c r="L2818" s="2">
        <v>12.251655629139</v>
      </c>
      <c r="M2818" s="2">
        <v>19.205298013244999</v>
      </c>
      <c r="N2818" s="2">
        <v>14.569536423841001</v>
      </c>
      <c r="O2818" s="2">
        <v>3.6423841059600002</v>
      </c>
      <c r="P2818" s="2">
        <v>0.99337748344400001</v>
      </c>
      <c r="Q2818" s="2">
        <v>0.66225165562900001</v>
      </c>
      <c r="R2818" s="2">
        <v>1.655629139073</v>
      </c>
      <c r="S2818" s="2">
        <v>0.331125827815</v>
      </c>
      <c r="T2818" s="11">
        <v>260.59602649006598</v>
      </c>
    </row>
    <row r="2819" spans="3:20" x14ac:dyDescent="0.2">
      <c r="C2819" s="70"/>
      <c r="D2819" s="67"/>
      <c r="E2819" s="4" t="s">
        <v>25</v>
      </c>
      <c r="F2819" s="52" t="s">
        <v>624</v>
      </c>
      <c r="G2819" s="7">
        <v>329</v>
      </c>
      <c r="H2819" s="9">
        <v>81.155015197568005</v>
      </c>
      <c r="I2819" s="1">
        <v>45.896656534953998</v>
      </c>
      <c r="J2819" s="1">
        <v>7.9027355623100002</v>
      </c>
      <c r="K2819" s="1">
        <v>80.851063829786995</v>
      </c>
      <c r="L2819" s="1">
        <v>14.589665653495</v>
      </c>
      <c r="M2819" s="1">
        <v>17.629179331307</v>
      </c>
      <c r="N2819" s="1">
        <v>17.325227963526</v>
      </c>
      <c r="O2819" s="1">
        <v>3.6474164133740001</v>
      </c>
      <c r="P2819" s="3" t="s">
        <v>61</v>
      </c>
      <c r="Q2819" s="1">
        <v>1.5197568389060001</v>
      </c>
      <c r="R2819" s="1">
        <v>0.91185410334299999</v>
      </c>
      <c r="S2819" s="3" t="s">
        <v>61</v>
      </c>
      <c r="T2819" s="8">
        <v>271.42857142857099</v>
      </c>
    </row>
    <row r="2820" spans="3:20" x14ac:dyDescent="0.2">
      <c r="C2820" s="70"/>
      <c r="D2820" s="67"/>
      <c r="E2820" s="4" t="s">
        <v>26</v>
      </c>
      <c r="F2820" s="52" t="s">
        <v>624</v>
      </c>
      <c r="G2820" s="7">
        <v>355</v>
      </c>
      <c r="H2820" s="9">
        <v>82.535211267606002</v>
      </c>
      <c r="I2820" s="1">
        <v>41.126760563380003</v>
      </c>
      <c r="J2820" s="1">
        <v>3.0985915492960001</v>
      </c>
      <c r="K2820" s="1">
        <v>80.281690140845001</v>
      </c>
      <c r="L2820" s="1">
        <v>16.619718309859</v>
      </c>
      <c r="M2820" s="1">
        <v>18.309859154929999</v>
      </c>
      <c r="N2820" s="1">
        <v>12.957746478873</v>
      </c>
      <c r="O2820" s="1">
        <v>3.6619718309859999</v>
      </c>
      <c r="P2820" s="1">
        <v>0.28169014084499999</v>
      </c>
      <c r="Q2820" s="1">
        <v>0.84507042253499998</v>
      </c>
      <c r="R2820" s="1">
        <v>2.5352112676059999</v>
      </c>
      <c r="S2820" s="1">
        <v>0.28169014084499999</v>
      </c>
      <c r="T2820" s="8">
        <v>262.53521126760597</v>
      </c>
    </row>
    <row r="2821" spans="3:20" x14ac:dyDescent="0.2">
      <c r="C2821" s="70"/>
      <c r="D2821" s="67"/>
      <c r="E2821" s="4" t="s">
        <v>27</v>
      </c>
      <c r="F2821" s="52" t="s">
        <v>624</v>
      </c>
      <c r="G2821" s="7">
        <v>254</v>
      </c>
      <c r="H2821" s="9">
        <v>81.889763779527996</v>
      </c>
      <c r="I2821" s="1">
        <v>35.433070866142003</v>
      </c>
      <c r="J2821" s="1">
        <v>0.78740157480299999</v>
      </c>
      <c r="K2821" s="1">
        <v>70.472440944881996</v>
      </c>
      <c r="L2821" s="1">
        <v>24.803149606299002</v>
      </c>
      <c r="M2821" s="1">
        <v>28.740157480314998</v>
      </c>
      <c r="N2821" s="1">
        <v>17.716535433071002</v>
      </c>
      <c r="O2821" s="1">
        <v>9.4488188976380005</v>
      </c>
      <c r="P2821" s="1">
        <v>1.574803149606</v>
      </c>
      <c r="Q2821" s="1">
        <v>1.968503937008</v>
      </c>
      <c r="R2821" s="1">
        <v>5.1181102362199997</v>
      </c>
      <c r="S2821" s="1">
        <v>0.39370078740199999</v>
      </c>
      <c r="T2821" s="8">
        <v>278.34645669291302</v>
      </c>
    </row>
    <row r="2822" spans="3:20" x14ac:dyDescent="0.2">
      <c r="C2822" s="70"/>
      <c r="D2822" s="67"/>
      <c r="E2822" s="4" t="s">
        <v>28</v>
      </c>
      <c r="F2822" s="52" t="s">
        <v>624</v>
      </c>
      <c r="G2822" s="7">
        <v>288</v>
      </c>
      <c r="H2822" s="9">
        <v>60.416666666666998</v>
      </c>
      <c r="I2822" s="1">
        <v>16.319444444443999</v>
      </c>
      <c r="J2822" s="1">
        <v>2.083333333333</v>
      </c>
      <c r="K2822" s="1">
        <v>49.305555555555998</v>
      </c>
      <c r="L2822" s="1">
        <v>21.875</v>
      </c>
      <c r="M2822" s="1">
        <v>15.277777777778001</v>
      </c>
      <c r="N2822" s="1">
        <v>6.5972222222220003</v>
      </c>
      <c r="O2822" s="1">
        <v>13.541666666667</v>
      </c>
      <c r="P2822" s="1">
        <v>4.166666666667</v>
      </c>
      <c r="Q2822" s="1">
        <v>4.166666666667</v>
      </c>
      <c r="R2822" s="1">
        <v>11.111111111111001</v>
      </c>
      <c r="S2822" s="1">
        <v>1.3888888888890001</v>
      </c>
      <c r="T2822" s="8">
        <v>206.25</v>
      </c>
    </row>
    <row r="2823" spans="3:20" x14ac:dyDescent="0.2">
      <c r="C2823" s="70"/>
      <c r="D2823" s="67"/>
      <c r="E2823" s="4" t="s">
        <v>29</v>
      </c>
      <c r="F2823" s="52" t="s">
        <v>624</v>
      </c>
      <c r="G2823" s="7">
        <v>1226</v>
      </c>
      <c r="H2823" s="9">
        <v>76.835236541599002</v>
      </c>
      <c r="I2823" s="1">
        <v>35.399673735725997</v>
      </c>
      <c r="J2823" s="1">
        <v>3.6704730831969998</v>
      </c>
      <c r="K2823" s="1">
        <v>71.125611745513993</v>
      </c>
      <c r="L2823" s="1">
        <v>19.004893964111002</v>
      </c>
      <c r="M2823" s="1">
        <v>19.575856443719001</v>
      </c>
      <c r="N2823" s="1">
        <v>13.621533442087999</v>
      </c>
      <c r="O2823" s="1">
        <v>7.1778140293639998</v>
      </c>
      <c r="P2823" s="1">
        <v>1.3866231647630001</v>
      </c>
      <c r="Q2823" s="1">
        <v>2.039151712887</v>
      </c>
      <c r="R2823" s="1">
        <v>4.6492659053830003</v>
      </c>
      <c r="S2823" s="1">
        <v>0.48939641109300003</v>
      </c>
      <c r="T2823" s="8">
        <v>254.975530179445</v>
      </c>
    </row>
    <row r="2824" spans="3:20" x14ac:dyDescent="0.2">
      <c r="C2824" s="70"/>
      <c r="D2824" s="67"/>
      <c r="E2824" s="4" t="s">
        <v>30</v>
      </c>
      <c r="F2824" s="52" t="s">
        <v>624</v>
      </c>
      <c r="G2824" s="7">
        <v>542</v>
      </c>
      <c r="H2824" s="9">
        <v>70.479704797048001</v>
      </c>
      <c r="I2824" s="1">
        <v>25.276752767527999</v>
      </c>
      <c r="J2824" s="1">
        <v>1.476014760148</v>
      </c>
      <c r="K2824" s="1">
        <v>59.225092250922998</v>
      </c>
      <c r="L2824" s="1">
        <v>23.247232472324999</v>
      </c>
      <c r="M2824" s="1">
        <v>21.586715867159</v>
      </c>
      <c r="N2824" s="1">
        <v>11.808118081181</v>
      </c>
      <c r="O2824" s="1">
        <v>11.623616236162</v>
      </c>
      <c r="P2824" s="1">
        <v>2.952029520295</v>
      </c>
      <c r="Q2824" s="1">
        <v>3.1365313653140001</v>
      </c>
      <c r="R2824" s="1">
        <v>8.3025830258299997</v>
      </c>
      <c r="S2824" s="1">
        <v>0.92250922509199995</v>
      </c>
      <c r="T2824" s="8">
        <v>240.036900369004</v>
      </c>
    </row>
    <row r="2825" spans="3:20" x14ac:dyDescent="0.2">
      <c r="C2825" s="70"/>
      <c r="D2825" s="66" t="s">
        <v>20</v>
      </c>
      <c r="E2825" s="5" t="s">
        <v>24</v>
      </c>
      <c r="F2825" s="51" t="s">
        <v>624</v>
      </c>
      <c r="G2825" s="6">
        <v>153</v>
      </c>
      <c r="H2825" s="13">
        <v>74.509803921569002</v>
      </c>
      <c r="I2825" s="2">
        <v>42.483660130719002</v>
      </c>
      <c r="J2825" s="2">
        <v>12.418300653595001</v>
      </c>
      <c r="K2825" s="2">
        <v>85.620915032680003</v>
      </c>
      <c r="L2825" s="2">
        <v>5.8823529411760003</v>
      </c>
      <c r="M2825" s="2">
        <v>13.725490196078001</v>
      </c>
      <c r="N2825" s="2">
        <v>11.764705882353001</v>
      </c>
      <c r="O2825" s="2">
        <v>3.2679738562090002</v>
      </c>
      <c r="P2825" s="2">
        <v>0.65359477124200005</v>
      </c>
      <c r="Q2825" s="2">
        <v>0.65359477124200005</v>
      </c>
      <c r="R2825" s="2">
        <v>1.3071895424840001</v>
      </c>
      <c r="S2825" s="14" t="s">
        <v>61</v>
      </c>
      <c r="T2825" s="11">
        <v>252.28758169934599</v>
      </c>
    </row>
    <row r="2826" spans="3:20" x14ac:dyDescent="0.2">
      <c r="C2826" s="70"/>
      <c r="D2826" s="67"/>
      <c r="E2826" s="4" t="s">
        <v>25</v>
      </c>
      <c r="F2826" s="52" t="s">
        <v>624</v>
      </c>
      <c r="G2826" s="7">
        <v>174</v>
      </c>
      <c r="H2826" s="9">
        <v>77.586206896552</v>
      </c>
      <c r="I2826" s="1">
        <v>44.252873563218003</v>
      </c>
      <c r="J2826" s="1">
        <v>14.942528735631999</v>
      </c>
      <c r="K2826" s="1">
        <v>89.080459770114999</v>
      </c>
      <c r="L2826" s="1">
        <v>5.1724137931029999</v>
      </c>
      <c r="M2826" s="1">
        <v>14.942528735631999</v>
      </c>
      <c r="N2826" s="1">
        <v>16.091954022989</v>
      </c>
      <c r="O2826" s="1">
        <v>3.4482758620689999</v>
      </c>
      <c r="P2826" s="3" t="s">
        <v>61</v>
      </c>
      <c r="Q2826" s="1">
        <v>1.7241379310339999</v>
      </c>
      <c r="R2826" s="1">
        <v>1.7241379310339999</v>
      </c>
      <c r="S2826" s="3" t="s">
        <v>61</v>
      </c>
      <c r="T2826" s="8">
        <v>268.96551724137902</v>
      </c>
    </row>
    <row r="2827" spans="3:20" x14ac:dyDescent="0.2">
      <c r="C2827" s="70"/>
      <c r="D2827" s="67"/>
      <c r="E2827" s="4" t="s">
        <v>26</v>
      </c>
      <c r="F2827" s="52" t="s">
        <v>624</v>
      </c>
      <c r="G2827" s="7">
        <v>180</v>
      </c>
      <c r="H2827" s="9">
        <v>81.666666666666998</v>
      </c>
      <c r="I2827" s="1">
        <v>43.333333333333002</v>
      </c>
      <c r="J2827" s="1">
        <v>5.5555555555560003</v>
      </c>
      <c r="K2827" s="1">
        <v>89.444444444444002</v>
      </c>
      <c r="L2827" s="1">
        <v>6.666666666667</v>
      </c>
      <c r="M2827" s="1">
        <v>17.222222222222001</v>
      </c>
      <c r="N2827" s="1">
        <v>13.333333333333</v>
      </c>
      <c r="O2827" s="1">
        <v>2.2222222222219998</v>
      </c>
      <c r="P2827" s="3" t="s">
        <v>61</v>
      </c>
      <c r="Q2827" s="3" t="s">
        <v>61</v>
      </c>
      <c r="R2827" s="1">
        <v>1.666666666667</v>
      </c>
      <c r="S2827" s="1">
        <v>0.555555555556</v>
      </c>
      <c r="T2827" s="8">
        <v>261.66666666666703</v>
      </c>
    </row>
    <row r="2828" spans="3:20" x14ac:dyDescent="0.2">
      <c r="C2828" s="70"/>
      <c r="D2828" s="67"/>
      <c r="E2828" s="4" t="s">
        <v>27</v>
      </c>
      <c r="F2828" s="52" t="s">
        <v>624</v>
      </c>
      <c r="G2828" s="7">
        <v>121</v>
      </c>
      <c r="H2828" s="9">
        <v>81.818181818181998</v>
      </c>
      <c r="I2828" s="1">
        <v>41.322314049587</v>
      </c>
      <c r="J2828" s="1">
        <v>1.6528925619829999</v>
      </c>
      <c r="K2828" s="1">
        <v>86.776859504132005</v>
      </c>
      <c r="L2828" s="1">
        <v>10.743801652893</v>
      </c>
      <c r="M2828" s="1">
        <v>24.793388429752</v>
      </c>
      <c r="N2828" s="1">
        <v>15.702479338843</v>
      </c>
      <c r="O2828" s="1">
        <v>9.9173553719009995</v>
      </c>
      <c r="P2828" s="1">
        <v>1.6528925619829999</v>
      </c>
      <c r="Q2828" s="1">
        <v>3.305785123967</v>
      </c>
      <c r="R2828" s="1">
        <v>3.305785123967</v>
      </c>
      <c r="S2828" s="1">
        <v>0.82644628099200002</v>
      </c>
      <c r="T2828" s="8">
        <v>281.81818181818198</v>
      </c>
    </row>
    <row r="2829" spans="3:20" x14ac:dyDescent="0.2">
      <c r="C2829" s="70"/>
      <c r="D2829" s="67"/>
      <c r="E2829" s="4" t="s">
        <v>28</v>
      </c>
      <c r="F2829" s="52" t="s">
        <v>624</v>
      </c>
      <c r="G2829" s="7">
        <v>135</v>
      </c>
      <c r="H2829" s="9">
        <v>62.962962962962997</v>
      </c>
      <c r="I2829" s="1">
        <v>22.962962962963001</v>
      </c>
      <c r="J2829" s="1">
        <v>4.4444444444439997</v>
      </c>
      <c r="K2829" s="1">
        <v>67.407407407407007</v>
      </c>
      <c r="L2829" s="1">
        <v>11.851851851852</v>
      </c>
      <c r="M2829" s="1">
        <v>12.592592592593</v>
      </c>
      <c r="N2829" s="1">
        <v>5.1851851851850004</v>
      </c>
      <c r="O2829" s="1">
        <v>11.851851851852</v>
      </c>
      <c r="P2829" s="1">
        <v>2.9629629629630001</v>
      </c>
      <c r="Q2829" s="1">
        <v>1.481481481481</v>
      </c>
      <c r="R2829" s="1">
        <v>7.4074074074069998</v>
      </c>
      <c r="S2829" s="1">
        <v>2.2222222222219998</v>
      </c>
      <c r="T2829" s="8">
        <v>213.333333333333</v>
      </c>
    </row>
    <row r="2830" spans="3:20" x14ac:dyDescent="0.2">
      <c r="C2830" s="70"/>
      <c r="D2830" s="67"/>
      <c r="E2830" s="4" t="s">
        <v>29</v>
      </c>
      <c r="F2830" s="52" t="s">
        <v>624</v>
      </c>
      <c r="G2830" s="7">
        <v>610</v>
      </c>
      <c r="H2830" s="9">
        <v>76.393442622951</v>
      </c>
      <c r="I2830" s="1">
        <v>38.688524590164</v>
      </c>
      <c r="J2830" s="1">
        <v>7.2131147540980001</v>
      </c>
      <c r="K2830" s="1">
        <v>83.934426229508006</v>
      </c>
      <c r="L2830" s="1">
        <v>8.1967213114750006</v>
      </c>
      <c r="M2830" s="1">
        <v>17.049180327868999</v>
      </c>
      <c r="N2830" s="1">
        <v>12.786885245902001</v>
      </c>
      <c r="O2830" s="1">
        <v>6.2295081967210004</v>
      </c>
      <c r="P2830" s="1">
        <v>0.98360655737699998</v>
      </c>
      <c r="Q2830" s="1">
        <v>1.475409836066</v>
      </c>
      <c r="R2830" s="1">
        <v>3.2786885245900002</v>
      </c>
      <c r="S2830" s="1">
        <v>0.81967213114799997</v>
      </c>
      <c r="T2830" s="8">
        <v>257.04918032786901</v>
      </c>
    </row>
    <row r="2831" spans="3:20" x14ac:dyDescent="0.2">
      <c r="C2831" s="70"/>
      <c r="D2831" s="67"/>
      <c r="E2831" s="4" t="s">
        <v>30</v>
      </c>
      <c r="F2831" s="52" t="s">
        <v>624</v>
      </c>
      <c r="G2831" s="7">
        <v>256</v>
      </c>
      <c r="H2831" s="9">
        <v>71.875</v>
      </c>
      <c r="I2831" s="1">
        <v>31.640625</v>
      </c>
      <c r="J2831" s="1">
        <v>3.125</v>
      </c>
      <c r="K2831" s="1">
        <v>76.5625</v>
      </c>
      <c r="L2831" s="1">
        <v>11.328125</v>
      </c>
      <c r="M2831" s="1">
        <v>18.359375</v>
      </c>
      <c r="N2831" s="1">
        <v>10.15625</v>
      </c>
      <c r="O2831" s="1">
        <v>10.9375</v>
      </c>
      <c r="P2831" s="1">
        <v>2.34375</v>
      </c>
      <c r="Q2831" s="1">
        <v>2.34375</v>
      </c>
      <c r="R2831" s="1">
        <v>5.46875</v>
      </c>
      <c r="S2831" s="1">
        <v>1.5625</v>
      </c>
      <c r="T2831" s="8">
        <v>245.703125</v>
      </c>
    </row>
    <row r="2832" spans="3:20" x14ac:dyDescent="0.2">
      <c r="C2832" s="70"/>
      <c r="D2832" s="66" t="s">
        <v>21</v>
      </c>
      <c r="E2832" s="5" t="s">
        <v>24</v>
      </c>
      <c r="F2832" s="51" t="s">
        <v>624</v>
      </c>
      <c r="G2832" s="6">
        <v>149</v>
      </c>
      <c r="H2832" s="13">
        <v>83.221476510067006</v>
      </c>
      <c r="I2832" s="2">
        <v>42.281879194631003</v>
      </c>
      <c r="J2832" s="2">
        <v>2.0134228187919998</v>
      </c>
      <c r="K2832" s="2">
        <v>71.812080536913001</v>
      </c>
      <c r="L2832" s="2">
        <v>18.791946308724999</v>
      </c>
      <c r="M2832" s="2">
        <v>24.832214765101</v>
      </c>
      <c r="N2832" s="2">
        <v>17.449664429529999</v>
      </c>
      <c r="O2832" s="2">
        <v>4.0268456375839996</v>
      </c>
      <c r="P2832" s="2">
        <v>1.342281879195</v>
      </c>
      <c r="Q2832" s="2">
        <v>0.67114093959700005</v>
      </c>
      <c r="R2832" s="2">
        <v>2.0134228187919998</v>
      </c>
      <c r="S2832" s="2">
        <v>0.67114093959700005</v>
      </c>
      <c r="T2832" s="11">
        <v>269.12751677852299</v>
      </c>
    </row>
    <row r="2833" spans="3:20" x14ac:dyDescent="0.2">
      <c r="C2833" s="70"/>
      <c r="D2833" s="67"/>
      <c r="E2833" s="4" t="s">
        <v>25</v>
      </c>
      <c r="F2833" s="52" t="s">
        <v>624</v>
      </c>
      <c r="G2833" s="7">
        <v>155</v>
      </c>
      <c r="H2833" s="9">
        <v>85.161290322580996</v>
      </c>
      <c r="I2833" s="1">
        <v>47.741935483871003</v>
      </c>
      <c r="J2833" s="3" t="s">
        <v>61</v>
      </c>
      <c r="K2833" s="1">
        <v>71.612903225805994</v>
      </c>
      <c r="L2833" s="1">
        <v>25.161290322580999</v>
      </c>
      <c r="M2833" s="1">
        <v>20.645161290322999</v>
      </c>
      <c r="N2833" s="1">
        <v>18.709677419355</v>
      </c>
      <c r="O2833" s="1">
        <v>3.8709677419349999</v>
      </c>
      <c r="P2833" s="3" t="s">
        <v>61</v>
      </c>
      <c r="Q2833" s="1">
        <v>1.2903225806450001</v>
      </c>
      <c r="R2833" s="3" t="s">
        <v>61</v>
      </c>
      <c r="S2833" s="3" t="s">
        <v>61</v>
      </c>
      <c r="T2833" s="8">
        <v>274.193548387097</v>
      </c>
    </row>
    <row r="2834" spans="3:20" x14ac:dyDescent="0.2">
      <c r="C2834" s="70"/>
      <c r="D2834" s="67"/>
      <c r="E2834" s="4" t="s">
        <v>26</v>
      </c>
      <c r="F2834" s="52" t="s">
        <v>624</v>
      </c>
      <c r="G2834" s="7">
        <v>175</v>
      </c>
      <c r="H2834" s="9">
        <v>83.428571428571004</v>
      </c>
      <c r="I2834" s="1">
        <v>38.857142857143003</v>
      </c>
      <c r="J2834" s="1">
        <v>0.57142857142900005</v>
      </c>
      <c r="K2834" s="1">
        <v>70.857142857143003</v>
      </c>
      <c r="L2834" s="1">
        <v>26.857142857143</v>
      </c>
      <c r="M2834" s="1">
        <v>19.428571428571001</v>
      </c>
      <c r="N2834" s="1">
        <v>12.571428571428999</v>
      </c>
      <c r="O2834" s="1">
        <v>5.1428571428570002</v>
      </c>
      <c r="P2834" s="1">
        <v>0.57142857142900005</v>
      </c>
      <c r="Q2834" s="1">
        <v>1.714285714286</v>
      </c>
      <c r="R2834" s="1">
        <v>3.4285714285709998</v>
      </c>
      <c r="S2834" s="3" t="s">
        <v>61</v>
      </c>
      <c r="T2834" s="8">
        <v>263.42857142857099</v>
      </c>
    </row>
    <row r="2835" spans="3:20" x14ac:dyDescent="0.2">
      <c r="C2835" s="70"/>
      <c r="D2835" s="67"/>
      <c r="E2835" s="4" t="s">
        <v>27</v>
      </c>
      <c r="F2835" s="52" t="s">
        <v>624</v>
      </c>
      <c r="G2835" s="7">
        <v>133</v>
      </c>
      <c r="H2835" s="9">
        <v>81.954887218045002</v>
      </c>
      <c r="I2835" s="1">
        <v>30.075187969925</v>
      </c>
      <c r="J2835" s="3" t="s">
        <v>61</v>
      </c>
      <c r="K2835" s="1">
        <v>55.639097744361003</v>
      </c>
      <c r="L2835" s="1">
        <v>37.593984962405997</v>
      </c>
      <c r="M2835" s="1">
        <v>32.330827067668999</v>
      </c>
      <c r="N2835" s="1">
        <v>19.548872180450999</v>
      </c>
      <c r="O2835" s="1">
        <v>9.0225563909769999</v>
      </c>
      <c r="P2835" s="1">
        <v>1.503759398496</v>
      </c>
      <c r="Q2835" s="1">
        <v>0.75187969924800002</v>
      </c>
      <c r="R2835" s="1">
        <v>6.766917293233</v>
      </c>
      <c r="S2835" s="3" t="s">
        <v>61</v>
      </c>
      <c r="T2835" s="8">
        <v>275.18796992481202</v>
      </c>
    </row>
    <row r="2836" spans="3:20" x14ac:dyDescent="0.2">
      <c r="C2836" s="70"/>
      <c r="D2836" s="67"/>
      <c r="E2836" s="4" t="s">
        <v>28</v>
      </c>
      <c r="F2836" s="52" t="s">
        <v>624</v>
      </c>
      <c r="G2836" s="7">
        <v>153</v>
      </c>
      <c r="H2836" s="9">
        <v>58.169934640523003</v>
      </c>
      <c r="I2836" s="1">
        <v>10.457516339869001</v>
      </c>
      <c r="J2836" s="3" t="s">
        <v>61</v>
      </c>
      <c r="K2836" s="1">
        <v>33.333333333333002</v>
      </c>
      <c r="L2836" s="1">
        <v>30.718954248366</v>
      </c>
      <c r="M2836" s="1">
        <v>17.647058823529001</v>
      </c>
      <c r="N2836" s="1">
        <v>7.8431372549020004</v>
      </c>
      <c r="O2836" s="1">
        <v>15.032679738562001</v>
      </c>
      <c r="P2836" s="1">
        <v>5.2287581699350003</v>
      </c>
      <c r="Q2836" s="1">
        <v>6.5359477124180003</v>
      </c>
      <c r="R2836" s="1">
        <v>14.379084967320001</v>
      </c>
      <c r="S2836" s="1">
        <v>0.65359477124200005</v>
      </c>
      <c r="T2836" s="8">
        <v>200</v>
      </c>
    </row>
    <row r="2837" spans="3:20" x14ac:dyDescent="0.2">
      <c r="C2837" s="70"/>
      <c r="D2837" s="67"/>
      <c r="E2837" s="4" t="s">
        <v>29</v>
      </c>
      <c r="F2837" s="52" t="s">
        <v>624</v>
      </c>
      <c r="G2837" s="7">
        <v>616</v>
      </c>
      <c r="H2837" s="9">
        <v>77.272727272726996</v>
      </c>
      <c r="I2837" s="1">
        <v>32.142857142856997</v>
      </c>
      <c r="J2837" s="1">
        <v>0.16233766233800001</v>
      </c>
      <c r="K2837" s="1">
        <v>58.441558441558001</v>
      </c>
      <c r="L2837" s="1">
        <v>29.707792207792</v>
      </c>
      <c r="M2837" s="1">
        <v>22.077922077922</v>
      </c>
      <c r="N2837" s="1">
        <v>14.448051948052001</v>
      </c>
      <c r="O2837" s="1">
        <v>8.1168831168830007</v>
      </c>
      <c r="P2837" s="1">
        <v>1.785714285714</v>
      </c>
      <c r="Q2837" s="1">
        <v>2.5974025974030002</v>
      </c>
      <c r="R2837" s="1">
        <v>6.0064935064940004</v>
      </c>
      <c r="S2837" s="1">
        <v>0.16233766233800001</v>
      </c>
      <c r="T2837" s="8">
        <v>252.92207792207799</v>
      </c>
    </row>
    <row r="2838" spans="3:20" x14ac:dyDescent="0.2">
      <c r="C2838" s="70"/>
      <c r="D2838" s="67"/>
      <c r="E2838" s="4" t="s">
        <v>30</v>
      </c>
      <c r="F2838" s="52" t="s">
        <v>624</v>
      </c>
      <c r="G2838" s="7">
        <v>286</v>
      </c>
      <c r="H2838" s="9">
        <v>69.230769230768999</v>
      </c>
      <c r="I2838" s="1">
        <v>19.580419580419999</v>
      </c>
      <c r="J2838" s="3" t="s">
        <v>61</v>
      </c>
      <c r="K2838" s="1">
        <v>43.706293706293998</v>
      </c>
      <c r="L2838" s="1">
        <v>33.916083916083998</v>
      </c>
      <c r="M2838" s="1">
        <v>24.475524475524001</v>
      </c>
      <c r="N2838" s="1">
        <v>13.286713286713001</v>
      </c>
      <c r="O2838" s="1">
        <v>12.237762237762</v>
      </c>
      <c r="P2838" s="1">
        <v>3.4965034965030002</v>
      </c>
      <c r="Q2838" s="1">
        <v>3.8461538461539999</v>
      </c>
      <c r="R2838" s="1">
        <v>10.839160839161</v>
      </c>
      <c r="S2838" s="1">
        <v>0.34965034965000003</v>
      </c>
      <c r="T2838" s="8">
        <v>234.96503496503499</v>
      </c>
    </row>
    <row r="2839" spans="3:20" x14ac:dyDescent="0.2">
      <c r="C2839" s="66" t="s">
        <v>31</v>
      </c>
      <c r="D2839" s="66" t="s">
        <v>23</v>
      </c>
      <c r="E2839" s="5" t="s">
        <v>32</v>
      </c>
      <c r="F2839" s="51" t="s">
        <v>624</v>
      </c>
      <c r="G2839" s="6">
        <v>72</v>
      </c>
      <c r="H2839" s="13">
        <v>75</v>
      </c>
      <c r="I2839" s="2">
        <v>40.277777777777999</v>
      </c>
      <c r="J2839" s="2">
        <v>4.166666666667</v>
      </c>
      <c r="K2839" s="2">
        <v>59.722222222222001</v>
      </c>
      <c r="L2839" s="2">
        <v>5.5555555555560003</v>
      </c>
      <c r="M2839" s="2">
        <v>30.555555555556001</v>
      </c>
      <c r="N2839" s="2">
        <v>23.611111111111001</v>
      </c>
      <c r="O2839" s="2">
        <v>12.5</v>
      </c>
      <c r="P2839" s="2">
        <v>1.3888888888890001</v>
      </c>
      <c r="Q2839" s="2">
        <v>1.3888888888890001</v>
      </c>
      <c r="R2839" s="2">
        <v>4.166666666667</v>
      </c>
      <c r="S2839" s="2">
        <v>1.3888888888890001</v>
      </c>
      <c r="T2839" s="11">
        <v>259.722222222222</v>
      </c>
    </row>
    <row r="2840" spans="3:20" ht="26" x14ac:dyDescent="0.2">
      <c r="C2840" s="70"/>
      <c r="D2840" s="67"/>
      <c r="E2840" s="4" t="s">
        <v>33</v>
      </c>
      <c r="F2840" s="52" t="s">
        <v>624</v>
      </c>
      <c r="G2840" s="7">
        <v>1007</v>
      </c>
      <c r="H2840" s="9">
        <v>80.536246276067999</v>
      </c>
      <c r="I2840" s="1">
        <v>40.417080436940999</v>
      </c>
      <c r="J2840" s="1">
        <v>5.0645481628600004</v>
      </c>
      <c r="K2840" s="1">
        <v>79.642502482622007</v>
      </c>
      <c r="L2840" s="1">
        <v>21.449851042700999</v>
      </c>
      <c r="M2840" s="1">
        <v>19.165839126117</v>
      </c>
      <c r="N2840" s="1">
        <v>13.207547169811001</v>
      </c>
      <c r="O2840" s="1">
        <v>4.468718967229</v>
      </c>
      <c r="P2840" s="1">
        <v>0.69513406156900004</v>
      </c>
      <c r="Q2840" s="1">
        <v>1.1916583912609999</v>
      </c>
      <c r="R2840" s="1">
        <v>2.581926514399</v>
      </c>
      <c r="S2840" s="1">
        <v>0.29791459781500002</v>
      </c>
      <c r="T2840" s="8">
        <v>268.71896722939402</v>
      </c>
    </row>
    <row r="2841" spans="3:20" ht="39" x14ac:dyDescent="0.2">
      <c r="C2841" s="70"/>
      <c r="D2841" s="67"/>
      <c r="E2841" s="4" t="s">
        <v>34</v>
      </c>
      <c r="F2841" s="52" t="s">
        <v>625</v>
      </c>
      <c r="G2841" s="7">
        <v>15</v>
      </c>
      <c r="H2841" s="9">
        <v>73.333333333333002</v>
      </c>
      <c r="I2841" s="1">
        <v>20</v>
      </c>
      <c r="J2841" s="3" t="s">
        <v>61</v>
      </c>
      <c r="K2841" s="1">
        <v>53.333333333333002</v>
      </c>
      <c r="L2841" s="1">
        <v>20</v>
      </c>
      <c r="M2841" s="1">
        <v>13.333333333333</v>
      </c>
      <c r="N2841" s="1">
        <v>6.666666666667</v>
      </c>
      <c r="O2841" s="1">
        <v>26.666666666666998</v>
      </c>
      <c r="P2841" s="3" t="s">
        <v>61</v>
      </c>
      <c r="Q2841" s="1">
        <v>13.333333333333</v>
      </c>
      <c r="R2841" s="1">
        <v>26.666666666666998</v>
      </c>
      <c r="S2841" s="3" t="s">
        <v>61</v>
      </c>
      <c r="T2841" s="8">
        <v>253.333333333333</v>
      </c>
    </row>
    <row r="2842" spans="3:20" ht="39" x14ac:dyDescent="0.2">
      <c r="C2842" s="70"/>
      <c r="D2842" s="67"/>
      <c r="E2842" s="4" t="s">
        <v>35</v>
      </c>
      <c r="F2842" s="52" t="s">
        <v>624</v>
      </c>
      <c r="G2842" s="7">
        <v>197</v>
      </c>
      <c r="H2842" s="9">
        <v>76.649746192893005</v>
      </c>
      <c r="I2842" s="1">
        <v>32.487309644669999</v>
      </c>
      <c r="J2842" s="1">
        <v>4.5685279187820003</v>
      </c>
      <c r="K2842" s="1">
        <v>61.928934010151998</v>
      </c>
      <c r="L2842" s="1">
        <v>10.152284263959</v>
      </c>
      <c r="M2842" s="1">
        <v>20.812182741116999</v>
      </c>
      <c r="N2842" s="1">
        <v>19.289340101522999</v>
      </c>
      <c r="O2842" s="1">
        <v>9.1370558375630004</v>
      </c>
      <c r="P2842" s="1">
        <v>2.5380710659900001</v>
      </c>
      <c r="Q2842" s="1">
        <v>1.522842639594</v>
      </c>
      <c r="R2842" s="1">
        <v>4.0609137055840003</v>
      </c>
      <c r="S2842" s="3" t="s">
        <v>61</v>
      </c>
      <c r="T2842" s="8">
        <v>243.14720812182699</v>
      </c>
    </row>
    <row r="2843" spans="3:20" ht="26" x14ac:dyDescent="0.2">
      <c r="C2843" s="70"/>
      <c r="D2843" s="67"/>
      <c r="E2843" s="4" t="s">
        <v>36</v>
      </c>
      <c r="F2843" s="52" t="s">
        <v>624</v>
      </c>
      <c r="G2843" s="7">
        <v>205</v>
      </c>
      <c r="H2843" s="9">
        <v>65.365853658537006</v>
      </c>
      <c r="I2843" s="1">
        <v>25.365853658536999</v>
      </c>
      <c r="J2843" s="1">
        <v>1.4634146341459999</v>
      </c>
      <c r="K2843" s="1">
        <v>57.560975609755999</v>
      </c>
      <c r="L2843" s="1">
        <v>10.243902439024</v>
      </c>
      <c r="M2843" s="1">
        <v>16.097560975610001</v>
      </c>
      <c r="N2843" s="1">
        <v>9.2682926829269991</v>
      </c>
      <c r="O2843" s="1">
        <v>8.2926829268290003</v>
      </c>
      <c r="P2843" s="1">
        <v>3.4146341463410002</v>
      </c>
      <c r="Q2843" s="1">
        <v>3.90243902439</v>
      </c>
      <c r="R2843" s="1">
        <v>9.2682926829269991</v>
      </c>
      <c r="S2843" s="1">
        <v>0.97560975609800005</v>
      </c>
      <c r="T2843" s="8">
        <v>211.21951219512201</v>
      </c>
    </row>
    <row r="2844" spans="3:20" x14ac:dyDescent="0.2">
      <c r="C2844" s="70"/>
      <c r="D2844" s="67"/>
      <c r="E2844" s="4" t="s">
        <v>37</v>
      </c>
      <c r="F2844" s="52" t="s">
        <v>625</v>
      </c>
      <c r="G2844" s="7">
        <v>32</v>
      </c>
      <c r="H2844" s="9">
        <v>59.375</v>
      </c>
      <c r="I2844" s="1">
        <v>21.875</v>
      </c>
      <c r="J2844" s="1">
        <v>3.125</v>
      </c>
      <c r="K2844" s="1">
        <v>53.125</v>
      </c>
      <c r="L2844" s="1">
        <v>18.75</v>
      </c>
      <c r="M2844" s="1">
        <v>21.875</v>
      </c>
      <c r="N2844" s="1">
        <v>9.375</v>
      </c>
      <c r="O2844" s="1">
        <v>18.75</v>
      </c>
      <c r="P2844" s="3" t="s">
        <v>61</v>
      </c>
      <c r="Q2844" s="1">
        <v>3.125</v>
      </c>
      <c r="R2844" s="1">
        <v>6.25</v>
      </c>
      <c r="S2844" s="1">
        <v>3.125</v>
      </c>
      <c r="T2844" s="8">
        <v>218.75</v>
      </c>
    </row>
    <row r="2845" spans="3:20" x14ac:dyDescent="0.2">
      <c r="C2845" s="70"/>
      <c r="D2845" s="66" t="s">
        <v>20</v>
      </c>
      <c r="E2845" s="5" t="s">
        <v>32</v>
      </c>
      <c r="F2845" s="51" t="s">
        <v>625</v>
      </c>
      <c r="G2845" s="6">
        <v>38</v>
      </c>
      <c r="H2845" s="13">
        <v>60.526315789473998</v>
      </c>
      <c r="I2845" s="2">
        <v>36.842105263157997</v>
      </c>
      <c r="J2845" s="2">
        <v>7.8947368421049999</v>
      </c>
      <c r="K2845" s="2">
        <v>78.947368421053</v>
      </c>
      <c r="L2845" s="14" t="s">
        <v>61</v>
      </c>
      <c r="M2845" s="2">
        <v>15.789473684211</v>
      </c>
      <c r="N2845" s="2">
        <v>13.157894736842</v>
      </c>
      <c r="O2845" s="2">
        <v>7.8947368421049999</v>
      </c>
      <c r="P2845" s="14" t="s">
        <v>61</v>
      </c>
      <c r="Q2845" s="2">
        <v>2.6315789473679998</v>
      </c>
      <c r="R2845" s="2">
        <v>2.6315789473679998</v>
      </c>
      <c r="S2845" s="2">
        <v>2.6315789473679998</v>
      </c>
      <c r="T2845" s="11">
        <v>228.947368421053</v>
      </c>
    </row>
    <row r="2846" spans="3:20" ht="26" x14ac:dyDescent="0.2">
      <c r="C2846" s="70"/>
      <c r="D2846" s="67"/>
      <c r="E2846" s="4" t="s">
        <v>33</v>
      </c>
      <c r="F2846" s="52" t="s">
        <v>624</v>
      </c>
      <c r="G2846" s="7">
        <v>566</v>
      </c>
      <c r="H2846" s="9">
        <v>78.268551236749005</v>
      </c>
      <c r="I2846" s="1">
        <v>40.989399293285999</v>
      </c>
      <c r="J2846" s="1">
        <v>8.4805653710249995</v>
      </c>
      <c r="K2846" s="1">
        <v>87.809187279151999</v>
      </c>
      <c r="L2846" s="1">
        <v>9.0106007067139995</v>
      </c>
      <c r="M2846" s="1">
        <v>17.844522968198</v>
      </c>
      <c r="N2846" s="1">
        <v>13.427561837456</v>
      </c>
      <c r="O2846" s="1">
        <v>4.7703180212009997</v>
      </c>
      <c r="P2846" s="1">
        <v>0.70671378091899995</v>
      </c>
      <c r="Q2846" s="1">
        <v>0.88339222614799995</v>
      </c>
      <c r="R2846" s="1">
        <v>2.8268551236750001</v>
      </c>
      <c r="S2846" s="1">
        <v>0.17667844523000001</v>
      </c>
      <c r="T2846" s="8">
        <v>265.19434628975301</v>
      </c>
    </row>
    <row r="2847" spans="3:20" ht="39" x14ac:dyDescent="0.2">
      <c r="C2847" s="70"/>
      <c r="D2847" s="67"/>
      <c r="E2847" s="4" t="s">
        <v>34</v>
      </c>
      <c r="F2847" s="52" t="s">
        <v>625</v>
      </c>
      <c r="G2847" s="7">
        <v>7</v>
      </c>
      <c r="H2847" s="9">
        <v>71.428571428571004</v>
      </c>
      <c r="I2847" s="1">
        <v>28.571428571428999</v>
      </c>
      <c r="J2847" s="3" t="s">
        <v>61</v>
      </c>
      <c r="K2847" s="1">
        <v>42.857142857143003</v>
      </c>
      <c r="L2847" s="1">
        <v>14.285714285714</v>
      </c>
      <c r="M2847" s="1">
        <v>28.571428571428999</v>
      </c>
      <c r="N2847" s="1">
        <v>14.285714285714</v>
      </c>
      <c r="O2847" s="1">
        <v>14.285714285714</v>
      </c>
      <c r="P2847" s="3" t="s">
        <v>61</v>
      </c>
      <c r="Q2847" s="1">
        <v>28.571428571428999</v>
      </c>
      <c r="R2847" s="1">
        <v>14.285714285714</v>
      </c>
      <c r="S2847" s="3" t="s">
        <v>61</v>
      </c>
      <c r="T2847" s="8">
        <v>257.142857142857</v>
      </c>
    </row>
    <row r="2848" spans="3:20" ht="39" x14ac:dyDescent="0.2">
      <c r="C2848" s="70"/>
      <c r="D2848" s="67"/>
      <c r="E2848" s="4" t="s">
        <v>35</v>
      </c>
      <c r="F2848" s="52" t="s">
        <v>624</v>
      </c>
      <c r="G2848" s="7">
        <v>78</v>
      </c>
      <c r="H2848" s="9">
        <v>76.923076923077005</v>
      </c>
      <c r="I2848" s="1">
        <v>34.615384615384997</v>
      </c>
      <c r="J2848" s="1">
        <v>10.25641025641</v>
      </c>
      <c r="K2848" s="1">
        <v>76.923076923077005</v>
      </c>
      <c r="L2848" s="1">
        <v>5.1282051282049999</v>
      </c>
      <c r="M2848" s="1">
        <v>8.9743589743589993</v>
      </c>
      <c r="N2848" s="1">
        <v>11.538461538462</v>
      </c>
      <c r="O2848" s="1">
        <v>6.4102564102560002</v>
      </c>
      <c r="P2848" s="1">
        <v>1.2820512820509999</v>
      </c>
      <c r="Q2848" s="1">
        <v>1.2820512820509999</v>
      </c>
      <c r="R2848" s="1">
        <v>1.2820512820509999</v>
      </c>
      <c r="S2848" s="3" t="s">
        <v>61</v>
      </c>
      <c r="T2848" s="8">
        <v>234.61538461538501</v>
      </c>
    </row>
    <row r="2849" spans="3:20" ht="26" x14ac:dyDescent="0.2">
      <c r="C2849" s="70"/>
      <c r="D2849" s="67"/>
      <c r="E2849" s="4" t="s">
        <v>36</v>
      </c>
      <c r="F2849" s="52" t="s">
        <v>624</v>
      </c>
      <c r="G2849" s="7">
        <v>58</v>
      </c>
      <c r="H2849" s="9">
        <v>65.517241379309993</v>
      </c>
      <c r="I2849" s="1">
        <v>37.931034482759003</v>
      </c>
      <c r="J2849" s="1">
        <v>5.1724137931029999</v>
      </c>
      <c r="K2849" s="1">
        <v>74.137931034483003</v>
      </c>
      <c r="L2849" s="1">
        <v>1.7241379310339999</v>
      </c>
      <c r="M2849" s="1">
        <v>13.793103448276</v>
      </c>
      <c r="N2849" s="1">
        <v>6.8965517241379999</v>
      </c>
      <c r="O2849" s="1">
        <v>10.344827586207</v>
      </c>
      <c r="P2849" s="1">
        <v>3.4482758620689999</v>
      </c>
      <c r="Q2849" s="1">
        <v>1.7241379310339999</v>
      </c>
      <c r="R2849" s="1">
        <v>3.4482758620689999</v>
      </c>
      <c r="S2849" s="1">
        <v>3.4482758620689999</v>
      </c>
      <c r="T2849" s="8">
        <v>227.586206896552</v>
      </c>
    </row>
    <row r="2850" spans="3:20" x14ac:dyDescent="0.2">
      <c r="C2850" s="70"/>
      <c r="D2850" s="67"/>
      <c r="E2850" s="4" t="s">
        <v>37</v>
      </c>
      <c r="F2850" s="52" t="s">
        <v>625</v>
      </c>
      <c r="G2850" s="7">
        <v>16</v>
      </c>
      <c r="H2850" s="9">
        <v>68.75</v>
      </c>
      <c r="I2850" s="1">
        <v>25</v>
      </c>
      <c r="J2850" s="1">
        <v>6.25</v>
      </c>
      <c r="K2850" s="1">
        <v>62.5</v>
      </c>
      <c r="L2850" s="1">
        <v>12.5</v>
      </c>
      <c r="M2850" s="1">
        <v>6.25</v>
      </c>
      <c r="N2850" s="1">
        <v>6.25</v>
      </c>
      <c r="O2850" s="1">
        <v>6.25</v>
      </c>
      <c r="P2850" s="3" t="s">
        <v>61</v>
      </c>
      <c r="Q2850" s="3" t="s">
        <v>61</v>
      </c>
      <c r="R2850" s="1">
        <v>6.25</v>
      </c>
      <c r="S2850" s="1">
        <v>6.25</v>
      </c>
      <c r="T2850" s="8">
        <v>206.25</v>
      </c>
    </row>
    <row r="2851" spans="3:20" x14ac:dyDescent="0.2">
      <c r="C2851" s="70"/>
      <c r="D2851" s="66" t="s">
        <v>21</v>
      </c>
      <c r="E2851" s="5" t="s">
        <v>32</v>
      </c>
      <c r="F2851" s="51" t="s">
        <v>625</v>
      </c>
      <c r="G2851" s="6">
        <v>34</v>
      </c>
      <c r="H2851" s="13">
        <v>91.176470588235006</v>
      </c>
      <c r="I2851" s="2">
        <v>44.117647058823998</v>
      </c>
      <c r="J2851" s="14" t="s">
        <v>61</v>
      </c>
      <c r="K2851" s="2">
        <v>38.235294117647001</v>
      </c>
      <c r="L2851" s="2">
        <v>11.764705882353001</v>
      </c>
      <c r="M2851" s="2">
        <v>47.058823529412003</v>
      </c>
      <c r="N2851" s="2">
        <v>35.294117647058997</v>
      </c>
      <c r="O2851" s="2">
        <v>17.647058823529001</v>
      </c>
      <c r="P2851" s="2">
        <v>2.9411764705880001</v>
      </c>
      <c r="Q2851" s="14" t="s">
        <v>61</v>
      </c>
      <c r="R2851" s="2">
        <v>5.8823529411760003</v>
      </c>
      <c r="S2851" s="14" t="s">
        <v>61</v>
      </c>
      <c r="T2851" s="11">
        <v>294.11764705882399</v>
      </c>
    </row>
    <row r="2852" spans="3:20" ht="26" x14ac:dyDescent="0.2">
      <c r="C2852" s="70"/>
      <c r="D2852" s="67"/>
      <c r="E2852" s="4" t="s">
        <v>33</v>
      </c>
      <c r="F2852" s="52" t="s">
        <v>624</v>
      </c>
      <c r="G2852" s="7">
        <v>441</v>
      </c>
      <c r="H2852" s="9">
        <v>83.446712018141</v>
      </c>
      <c r="I2852" s="1">
        <v>39.682539682540003</v>
      </c>
      <c r="J2852" s="1">
        <v>0.68027210884400002</v>
      </c>
      <c r="K2852" s="1">
        <v>69.160997732425997</v>
      </c>
      <c r="L2852" s="1">
        <v>37.414965986395003</v>
      </c>
      <c r="M2852" s="1">
        <v>20.861678004535001</v>
      </c>
      <c r="N2852" s="1">
        <v>12.925170068027001</v>
      </c>
      <c r="O2852" s="1">
        <v>4.0816326530609999</v>
      </c>
      <c r="P2852" s="1">
        <v>0.68027210884400002</v>
      </c>
      <c r="Q2852" s="1">
        <v>1.587301587302</v>
      </c>
      <c r="R2852" s="1">
        <v>2.2675736961449999</v>
      </c>
      <c r="S2852" s="1">
        <v>0.45351473922899999</v>
      </c>
      <c r="T2852" s="8">
        <v>273.24263038548798</v>
      </c>
    </row>
    <row r="2853" spans="3:20" ht="39" x14ac:dyDescent="0.2">
      <c r="C2853" s="70"/>
      <c r="D2853" s="67"/>
      <c r="E2853" s="4" t="s">
        <v>34</v>
      </c>
      <c r="F2853" s="52" t="s">
        <v>625</v>
      </c>
      <c r="G2853" s="7">
        <v>8</v>
      </c>
      <c r="H2853" s="9">
        <v>75</v>
      </c>
      <c r="I2853" s="1">
        <v>12.5</v>
      </c>
      <c r="J2853" s="3" t="s">
        <v>61</v>
      </c>
      <c r="K2853" s="1">
        <v>62.5</v>
      </c>
      <c r="L2853" s="1">
        <v>25</v>
      </c>
      <c r="M2853" s="3" t="s">
        <v>61</v>
      </c>
      <c r="N2853" s="3" t="s">
        <v>61</v>
      </c>
      <c r="O2853" s="1">
        <v>37.5</v>
      </c>
      <c r="P2853" s="3" t="s">
        <v>61</v>
      </c>
      <c r="Q2853" s="3" t="s">
        <v>61</v>
      </c>
      <c r="R2853" s="1">
        <v>37.5</v>
      </c>
      <c r="S2853" s="3" t="s">
        <v>61</v>
      </c>
      <c r="T2853" s="8">
        <v>250</v>
      </c>
    </row>
    <row r="2854" spans="3:20" ht="39" x14ac:dyDescent="0.2">
      <c r="C2854" s="70"/>
      <c r="D2854" s="67"/>
      <c r="E2854" s="4" t="s">
        <v>35</v>
      </c>
      <c r="F2854" s="52" t="s">
        <v>624</v>
      </c>
      <c r="G2854" s="7">
        <v>119</v>
      </c>
      <c r="H2854" s="9">
        <v>76.470588235294002</v>
      </c>
      <c r="I2854" s="1">
        <v>31.092436974790001</v>
      </c>
      <c r="J2854" s="1">
        <v>0.84033613445400002</v>
      </c>
      <c r="K2854" s="1">
        <v>52.100840336133999</v>
      </c>
      <c r="L2854" s="1">
        <v>13.445378151261</v>
      </c>
      <c r="M2854" s="1">
        <v>28.571428571428999</v>
      </c>
      <c r="N2854" s="1">
        <v>24.36974789916</v>
      </c>
      <c r="O2854" s="1">
        <v>10.924369747899</v>
      </c>
      <c r="P2854" s="1">
        <v>3.361344537815</v>
      </c>
      <c r="Q2854" s="1">
        <v>1.680672268908</v>
      </c>
      <c r="R2854" s="1">
        <v>5.8823529411760003</v>
      </c>
      <c r="S2854" s="3" t="s">
        <v>61</v>
      </c>
      <c r="T2854" s="8">
        <v>248.73949579831901</v>
      </c>
    </row>
    <row r="2855" spans="3:20" ht="26" x14ac:dyDescent="0.2">
      <c r="C2855" s="70"/>
      <c r="D2855" s="67"/>
      <c r="E2855" s="4" t="s">
        <v>36</v>
      </c>
      <c r="F2855" s="52" t="s">
        <v>624</v>
      </c>
      <c r="G2855" s="7">
        <v>147</v>
      </c>
      <c r="H2855" s="9">
        <v>65.306122448980005</v>
      </c>
      <c r="I2855" s="1">
        <v>20.408163265306001</v>
      </c>
      <c r="J2855" s="3" t="s">
        <v>61</v>
      </c>
      <c r="K2855" s="1">
        <v>51.020408163265003</v>
      </c>
      <c r="L2855" s="1">
        <v>13.605442176871</v>
      </c>
      <c r="M2855" s="1">
        <v>17.006802721088</v>
      </c>
      <c r="N2855" s="1">
        <v>10.204081632653001</v>
      </c>
      <c r="O2855" s="1">
        <v>7.4829931972789998</v>
      </c>
      <c r="P2855" s="1">
        <v>3.4013605442179999</v>
      </c>
      <c r="Q2855" s="1">
        <v>4.7619047619049999</v>
      </c>
      <c r="R2855" s="1">
        <v>11.564625850340001</v>
      </c>
      <c r="S2855" s="3" t="s">
        <v>61</v>
      </c>
      <c r="T2855" s="8">
        <v>204.76190476190499</v>
      </c>
    </row>
    <row r="2856" spans="3:20" x14ac:dyDescent="0.2">
      <c r="C2856" s="70"/>
      <c r="D2856" s="67"/>
      <c r="E2856" s="4" t="s">
        <v>37</v>
      </c>
      <c r="F2856" s="52" t="s">
        <v>625</v>
      </c>
      <c r="G2856" s="7">
        <v>16</v>
      </c>
      <c r="H2856" s="9">
        <v>50</v>
      </c>
      <c r="I2856" s="1">
        <v>18.75</v>
      </c>
      <c r="J2856" s="3" t="s">
        <v>61</v>
      </c>
      <c r="K2856" s="1">
        <v>43.75</v>
      </c>
      <c r="L2856" s="1">
        <v>25</v>
      </c>
      <c r="M2856" s="1">
        <v>37.5</v>
      </c>
      <c r="N2856" s="1">
        <v>12.5</v>
      </c>
      <c r="O2856" s="1">
        <v>31.25</v>
      </c>
      <c r="P2856" s="3" t="s">
        <v>61</v>
      </c>
      <c r="Q2856" s="1">
        <v>6.25</v>
      </c>
      <c r="R2856" s="1">
        <v>6.25</v>
      </c>
      <c r="S2856" s="3" t="s">
        <v>61</v>
      </c>
      <c r="T2856" s="8">
        <v>231.25</v>
      </c>
    </row>
    <row r="2857" spans="3:20" x14ac:dyDescent="0.2">
      <c r="C2857" s="66" t="s">
        <v>38</v>
      </c>
      <c r="D2857" s="66" t="s">
        <v>23</v>
      </c>
      <c r="E2857" s="5" t="s">
        <v>39</v>
      </c>
      <c r="F2857" s="51" t="s">
        <v>624</v>
      </c>
      <c r="G2857" s="6">
        <v>458</v>
      </c>
      <c r="H2857" s="13">
        <v>72.270742358079005</v>
      </c>
      <c r="I2857" s="2">
        <v>29.912663755459</v>
      </c>
      <c r="J2857" s="2">
        <v>2.8384279475979999</v>
      </c>
      <c r="K2857" s="2">
        <v>59.170305676856003</v>
      </c>
      <c r="L2857" s="2">
        <v>9.6069868995629992</v>
      </c>
      <c r="M2857" s="2">
        <v>21.179039301309999</v>
      </c>
      <c r="N2857" s="2">
        <v>15.502183406114</v>
      </c>
      <c r="O2857" s="2">
        <v>9.6069868995629992</v>
      </c>
      <c r="P2857" s="2">
        <v>2.6200873362450001</v>
      </c>
      <c r="Q2857" s="2">
        <v>1.9650655021829999</v>
      </c>
      <c r="R2857" s="2">
        <v>6.1135371179040003</v>
      </c>
      <c r="S2857" s="2">
        <v>0.65502183406100001</v>
      </c>
      <c r="T2857" s="11">
        <v>231.441048034934</v>
      </c>
    </row>
    <row r="2858" spans="3:20" x14ac:dyDescent="0.2">
      <c r="C2858" s="70"/>
      <c r="D2858" s="67"/>
      <c r="E2858" s="4" t="s">
        <v>40</v>
      </c>
      <c r="F2858" s="52" t="s">
        <v>624</v>
      </c>
      <c r="G2858" s="7">
        <v>973</v>
      </c>
      <c r="H2858" s="9">
        <v>80.267214799588999</v>
      </c>
      <c r="I2858" s="1">
        <v>40.596094552929003</v>
      </c>
      <c r="J2858" s="1">
        <v>5.035971223022</v>
      </c>
      <c r="K2858" s="1">
        <v>79.445015416237993</v>
      </c>
      <c r="L2858" s="1">
        <v>22.096608427543998</v>
      </c>
      <c r="M2858" s="1">
        <v>18.705035971223001</v>
      </c>
      <c r="N2858" s="1">
        <v>12.94964028777</v>
      </c>
      <c r="O2858" s="1">
        <v>4.3165467625899998</v>
      </c>
      <c r="P2858" s="1">
        <v>0.71942446043200003</v>
      </c>
      <c r="Q2858" s="1">
        <v>0.92497430626900001</v>
      </c>
      <c r="R2858" s="1">
        <v>2.5693730729699999</v>
      </c>
      <c r="S2858" s="1">
        <v>0.41109969167499999</v>
      </c>
      <c r="T2858" s="8">
        <v>268.03699897225101</v>
      </c>
    </row>
    <row r="2859" spans="3:20" x14ac:dyDescent="0.2">
      <c r="C2859" s="70"/>
      <c r="D2859" s="67"/>
      <c r="E2859" s="4" t="s">
        <v>41</v>
      </c>
      <c r="F2859" s="52" t="s">
        <v>624</v>
      </c>
      <c r="G2859" s="7">
        <v>0</v>
      </c>
      <c r="H2859" s="17" t="s">
        <v>61</v>
      </c>
      <c r="I2859" s="3" t="s">
        <v>61</v>
      </c>
      <c r="J2859" s="3" t="s">
        <v>61</v>
      </c>
      <c r="K2859" s="3" t="s">
        <v>61</v>
      </c>
      <c r="L2859" s="3" t="s">
        <v>61</v>
      </c>
      <c r="M2859" s="3" t="s">
        <v>61</v>
      </c>
      <c r="N2859" s="3" t="s">
        <v>61</v>
      </c>
      <c r="O2859" s="3" t="s">
        <v>61</v>
      </c>
      <c r="P2859" s="3" t="s">
        <v>61</v>
      </c>
      <c r="Q2859" s="3" t="s">
        <v>61</v>
      </c>
      <c r="R2859" s="3" t="s">
        <v>61</v>
      </c>
      <c r="S2859" s="3" t="s">
        <v>61</v>
      </c>
      <c r="T2859" s="18" t="s">
        <v>61</v>
      </c>
    </row>
    <row r="2860" spans="3:20" x14ac:dyDescent="0.2">
      <c r="C2860" s="70"/>
      <c r="D2860" s="67"/>
      <c r="E2860" s="4" t="s">
        <v>42</v>
      </c>
      <c r="F2860" s="52" t="s">
        <v>625</v>
      </c>
      <c r="G2860" s="7">
        <v>34</v>
      </c>
      <c r="H2860" s="9">
        <v>73.529411764705998</v>
      </c>
      <c r="I2860" s="1">
        <v>32.352941176470999</v>
      </c>
      <c r="J2860" s="1">
        <v>5.8823529411760003</v>
      </c>
      <c r="K2860" s="1">
        <v>79.411764705882007</v>
      </c>
      <c r="L2860" s="1">
        <v>11.764705882353001</v>
      </c>
      <c r="M2860" s="1">
        <v>20.588235294118</v>
      </c>
      <c r="N2860" s="1">
        <v>23.529411764706001</v>
      </c>
      <c r="O2860" s="1">
        <v>14.705882352941</v>
      </c>
      <c r="P2860" s="1">
        <v>2.9411764705880001</v>
      </c>
      <c r="Q2860" s="1">
        <v>2.9411764705880001</v>
      </c>
      <c r="R2860" s="1">
        <v>11.764705882353001</v>
      </c>
      <c r="S2860" s="3" t="s">
        <v>61</v>
      </c>
      <c r="T2860" s="8">
        <v>279.41176470588198</v>
      </c>
    </row>
    <row r="2861" spans="3:20" x14ac:dyDescent="0.2">
      <c r="C2861" s="70"/>
      <c r="D2861" s="67"/>
      <c r="E2861" s="4" t="s">
        <v>43</v>
      </c>
      <c r="F2861" s="52" t="s">
        <v>625</v>
      </c>
      <c r="G2861" s="7">
        <v>10</v>
      </c>
      <c r="H2861" s="9">
        <v>80</v>
      </c>
      <c r="I2861" s="1">
        <v>40</v>
      </c>
      <c r="J2861" s="3" t="s">
        <v>61</v>
      </c>
      <c r="K2861" s="1">
        <v>60</v>
      </c>
      <c r="L2861" s="1">
        <v>20</v>
      </c>
      <c r="M2861" s="1">
        <v>30</v>
      </c>
      <c r="N2861" s="1">
        <v>30</v>
      </c>
      <c r="O2861" s="3" t="s">
        <v>61</v>
      </c>
      <c r="P2861" s="3" t="s">
        <v>61</v>
      </c>
      <c r="Q2861" s="3" t="s">
        <v>61</v>
      </c>
      <c r="R2861" s="3" t="s">
        <v>61</v>
      </c>
      <c r="S2861" s="3" t="s">
        <v>61</v>
      </c>
      <c r="T2861" s="8">
        <v>260</v>
      </c>
    </row>
    <row r="2862" spans="3:20" x14ac:dyDescent="0.2">
      <c r="C2862" s="70"/>
      <c r="D2862" s="67"/>
      <c r="E2862" s="4" t="s">
        <v>44</v>
      </c>
      <c r="F2862" s="52" t="s">
        <v>625</v>
      </c>
      <c r="G2862" s="7">
        <v>31</v>
      </c>
      <c r="H2862" s="9">
        <v>70.967741935484</v>
      </c>
      <c r="I2862" s="1">
        <v>25.806451612903</v>
      </c>
      <c r="J2862" s="1">
        <v>6.4516129032259997</v>
      </c>
      <c r="K2862" s="1">
        <v>64.516129032257993</v>
      </c>
      <c r="L2862" s="1">
        <v>6.4516129032259997</v>
      </c>
      <c r="M2862" s="1">
        <v>16.129032258064999</v>
      </c>
      <c r="N2862" s="1">
        <v>9.6774193548389995</v>
      </c>
      <c r="O2862" s="1">
        <v>12.903225806451999</v>
      </c>
      <c r="P2862" s="3" t="s">
        <v>61</v>
      </c>
      <c r="Q2862" s="1">
        <v>22.580645161290001</v>
      </c>
      <c r="R2862" s="1">
        <v>9.6774193548389995</v>
      </c>
      <c r="S2862" s="3" t="s">
        <v>61</v>
      </c>
      <c r="T2862" s="8">
        <v>245.16129032258101</v>
      </c>
    </row>
    <row r="2863" spans="3:20" x14ac:dyDescent="0.2">
      <c r="C2863" s="70"/>
      <c r="D2863" s="67"/>
      <c r="E2863" s="4" t="s">
        <v>37</v>
      </c>
      <c r="F2863" s="52" t="s">
        <v>625</v>
      </c>
      <c r="G2863" s="7">
        <v>22</v>
      </c>
      <c r="H2863" s="9">
        <v>59.090909090909001</v>
      </c>
      <c r="I2863" s="1">
        <v>31.818181818182001</v>
      </c>
      <c r="J2863" s="1">
        <v>4.5454545454549997</v>
      </c>
      <c r="K2863" s="1">
        <v>59.090909090909001</v>
      </c>
      <c r="L2863" s="1">
        <v>13.636363636364001</v>
      </c>
      <c r="M2863" s="1">
        <v>18.181818181817999</v>
      </c>
      <c r="N2863" s="3" t="s">
        <v>61</v>
      </c>
      <c r="O2863" s="1">
        <v>18.181818181817999</v>
      </c>
      <c r="P2863" s="3" t="s">
        <v>61</v>
      </c>
      <c r="Q2863" s="1">
        <v>4.5454545454549997</v>
      </c>
      <c r="R2863" s="1">
        <v>9.0909090909089993</v>
      </c>
      <c r="S2863" s="3" t="s">
        <v>61</v>
      </c>
      <c r="T2863" s="8">
        <v>218.18181818181799</v>
      </c>
    </row>
    <row r="2864" spans="3:20" x14ac:dyDescent="0.2">
      <c r="C2864" s="70"/>
      <c r="D2864" s="66" t="s">
        <v>20</v>
      </c>
      <c r="E2864" s="5" t="s">
        <v>39</v>
      </c>
      <c r="F2864" s="51" t="s">
        <v>624</v>
      </c>
      <c r="G2864" s="6">
        <v>175</v>
      </c>
      <c r="H2864" s="13">
        <v>70.857142857143003</v>
      </c>
      <c r="I2864" s="2">
        <v>36.571428571429003</v>
      </c>
      <c r="J2864" s="2">
        <v>6.8571428571429998</v>
      </c>
      <c r="K2864" s="2">
        <v>74.857142857143003</v>
      </c>
      <c r="L2864" s="2">
        <v>3.4285714285709998</v>
      </c>
      <c r="M2864" s="2">
        <v>14.285714285714</v>
      </c>
      <c r="N2864" s="2">
        <v>12</v>
      </c>
      <c r="O2864" s="2">
        <v>8</v>
      </c>
      <c r="P2864" s="2">
        <v>1.142857142857</v>
      </c>
      <c r="Q2864" s="2">
        <v>2.285714285714</v>
      </c>
      <c r="R2864" s="2">
        <v>2.285714285714</v>
      </c>
      <c r="S2864" s="2">
        <v>1.714285714286</v>
      </c>
      <c r="T2864" s="11">
        <v>234.28571428571399</v>
      </c>
    </row>
    <row r="2865" spans="3:20" x14ac:dyDescent="0.2">
      <c r="C2865" s="70"/>
      <c r="D2865" s="67"/>
      <c r="E2865" s="4" t="s">
        <v>40</v>
      </c>
      <c r="F2865" s="52" t="s">
        <v>624</v>
      </c>
      <c r="G2865" s="7">
        <v>538</v>
      </c>
      <c r="H2865" s="9">
        <v>77.323420074349002</v>
      </c>
      <c r="I2865" s="1">
        <v>40.892193308549999</v>
      </c>
      <c r="J2865" s="1">
        <v>8.5501858736060008</v>
      </c>
      <c r="K2865" s="1">
        <v>87.732342007434994</v>
      </c>
      <c r="L2865" s="1">
        <v>8.9219330855019994</v>
      </c>
      <c r="M2865" s="1">
        <v>16.914498141264001</v>
      </c>
      <c r="N2865" s="1">
        <v>12.639405204460999</v>
      </c>
      <c r="O2865" s="1">
        <v>4.4609665427509997</v>
      </c>
      <c r="P2865" s="1">
        <v>0.74349442379200004</v>
      </c>
      <c r="Q2865" s="1">
        <v>0.74349442379200004</v>
      </c>
      <c r="R2865" s="1">
        <v>2.6022304832710001</v>
      </c>
      <c r="S2865" s="1">
        <v>0.37174721189600002</v>
      </c>
      <c r="T2865" s="8">
        <v>261.895910780669</v>
      </c>
    </row>
    <row r="2866" spans="3:20" x14ac:dyDescent="0.2">
      <c r="C2866" s="70"/>
      <c r="D2866" s="67"/>
      <c r="E2866" s="4" t="s">
        <v>41</v>
      </c>
      <c r="F2866" s="52" t="s">
        <v>624</v>
      </c>
      <c r="G2866" s="7">
        <v>0</v>
      </c>
      <c r="H2866" s="17" t="s">
        <v>61</v>
      </c>
      <c r="I2866" s="3" t="s">
        <v>61</v>
      </c>
      <c r="J2866" s="3" t="s">
        <v>61</v>
      </c>
      <c r="K2866" s="3" t="s">
        <v>61</v>
      </c>
      <c r="L2866" s="3" t="s">
        <v>61</v>
      </c>
      <c r="M2866" s="3" t="s">
        <v>61</v>
      </c>
      <c r="N2866" s="3" t="s">
        <v>61</v>
      </c>
      <c r="O2866" s="3" t="s">
        <v>61</v>
      </c>
      <c r="P2866" s="3" t="s">
        <v>61</v>
      </c>
      <c r="Q2866" s="3" t="s">
        <v>61</v>
      </c>
      <c r="R2866" s="3" t="s">
        <v>61</v>
      </c>
      <c r="S2866" s="3" t="s">
        <v>61</v>
      </c>
      <c r="T2866" s="18" t="s">
        <v>61</v>
      </c>
    </row>
    <row r="2867" spans="3:20" x14ac:dyDescent="0.2">
      <c r="C2867" s="70"/>
      <c r="D2867" s="67"/>
      <c r="E2867" s="4" t="s">
        <v>42</v>
      </c>
      <c r="F2867" s="52" t="s">
        <v>625</v>
      </c>
      <c r="G2867" s="7">
        <v>20</v>
      </c>
      <c r="H2867" s="9">
        <v>90</v>
      </c>
      <c r="I2867" s="1">
        <v>40</v>
      </c>
      <c r="J2867" s="1">
        <v>10</v>
      </c>
      <c r="K2867" s="1">
        <v>90</v>
      </c>
      <c r="L2867" s="1">
        <v>15</v>
      </c>
      <c r="M2867" s="1">
        <v>15</v>
      </c>
      <c r="N2867" s="1">
        <v>20</v>
      </c>
      <c r="O2867" s="1">
        <v>15</v>
      </c>
      <c r="P2867" s="1">
        <v>5</v>
      </c>
      <c r="Q2867" s="3" t="s">
        <v>61</v>
      </c>
      <c r="R2867" s="1">
        <v>10</v>
      </c>
      <c r="S2867" s="3" t="s">
        <v>61</v>
      </c>
      <c r="T2867" s="8">
        <v>310</v>
      </c>
    </row>
    <row r="2868" spans="3:20" x14ac:dyDescent="0.2">
      <c r="C2868" s="70"/>
      <c r="D2868" s="67"/>
      <c r="E2868" s="4" t="s">
        <v>43</v>
      </c>
      <c r="F2868" s="52" t="s">
        <v>625</v>
      </c>
      <c r="G2868" s="7">
        <v>5</v>
      </c>
      <c r="H2868" s="9">
        <v>80</v>
      </c>
      <c r="I2868" s="1">
        <v>20</v>
      </c>
      <c r="J2868" s="3" t="s">
        <v>61</v>
      </c>
      <c r="K2868" s="1">
        <v>60</v>
      </c>
      <c r="L2868" s="1">
        <v>20</v>
      </c>
      <c r="M2868" s="1">
        <v>40</v>
      </c>
      <c r="N2868" s="1">
        <v>40</v>
      </c>
      <c r="O2868" s="3" t="s">
        <v>61</v>
      </c>
      <c r="P2868" s="3" t="s">
        <v>61</v>
      </c>
      <c r="Q2868" s="3" t="s">
        <v>61</v>
      </c>
      <c r="R2868" s="3" t="s">
        <v>61</v>
      </c>
      <c r="S2868" s="3" t="s">
        <v>61</v>
      </c>
      <c r="T2868" s="8">
        <v>260</v>
      </c>
    </row>
    <row r="2869" spans="3:20" x14ac:dyDescent="0.2">
      <c r="C2869" s="70"/>
      <c r="D2869" s="67"/>
      <c r="E2869" s="4" t="s">
        <v>44</v>
      </c>
      <c r="F2869" s="52" t="s">
        <v>625</v>
      </c>
      <c r="G2869" s="7">
        <v>14</v>
      </c>
      <c r="H2869" s="9">
        <v>71.428571428571004</v>
      </c>
      <c r="I2869" s="1">
        <v>28.571428571428999</v>
      </c>
      <c r="J2869" s="1">
        <v>14.285714285714</v>
      </c>
      <c r="K2869" s="1">
        <v>85.714285714286007</v>
      </c>
      <c r="L2869" s="3" t="s">
        <v>61</v>
      </c>
      <c r="M2869" s="1">
        <v>7.1428571428570002</v>
      </c>
      <c r="N2869" s="1">
        <v>7.1428571428570002</v>
      </c>
      <c r="O2869" s="1">
        <v>7.1428571428570002</v>
      </c>
      <c r="P2869" s="3" t="s">
        <v>61</v>
      </c>
      <c r="Q2869" s="1">
        <v>14.285714285714</v>
      </c>
      <c r="R2869" s="1">
        <v>7.1428571428570002</v>
      </c>
      <c r="S2869" s="3" t="s">
        <v>61</v>
      </c>
      <c r="T2869" s="8">
        <v>242.857142857143</v>
      </c>
    </row>
    <row r="2870" spans="3:20" x14ac:dyDescent="0.2">
      <c r="C2870" s="70"/>
      <c r="D2870" s="67"/>
      <c r="E2870" s="4" t="s">
        <v>37</v>
      </c>
      <c r="F2870" s="52" t="s">
        <v>625</v>
      </c>
      <c r="G2870" s="7">
        <v>11</v>
      </c>
      <c r="H2870" s="9">
        <v>72.727272727273004</v>
      </c>
      <c r="I2870" s="1">
        <v>36.363636363635997</v>
      </c>
      <c r="J2870" s="1">
        <v>9.0909090909089993</v>
      </c>
      <c r="K2870" s="1">
        <v>63.636363636364003</v>
      </c>
      <c r="L2870" s="1">
        <v>9.0909090909089993</v>
      </c>
      <c r="M2870" s="1">
        <v>27.272727272727</v>
      </c>
      <c r="N2870" s="3" t="s">
        <v>61</v>
      </c>
      <c r="O2870" s="1">
        <v>9.0909090909089993</v>
      </c>
      <c r="P2870" s="3" t="s">
        <v>61</v>
      </c>
      <c r="Q2870" s="3" t="s">
        <v>61</v>
      </c>
      <c r="R2870" s="1">
        <v>9.0909090909089993</v>
      </c>
      <c r="S2870" s="3" t="s">
        <v>61</v>
      </c>
      <c r="T2870" s="8">
        <v>236.363636363636</v>
      </c>
    </row>
    <row r="2871" spans="3:20" x14ac:dyDescent="0.2">
      <c r="C2871" s="70"/>
      <c r="D2871" s="66" t="s">
        <v>21</v>
      </c>
      <c r="E2871" s="5" t="s">
        <v>39</v>
      </c>
      <c r="F2871" s="51" t="s">
        <v>624</v>
      </c>
      <c r="G2871" s="6">
        <v>283</v>
      </c>
      <c r="H2871" s="13">
        <v>73.144876325088006</v>
      </c>
      <c r="I2871" s="2">
        <v>25.795053003534001</v>
      </c>
      <c r="J2871" s="2">
        <v>0.35335689045899998</v>
      </c>
      <c r="K2871" s="2">
        <v>49.469964664311</v>
      </c>
      <c r="L2871" s="2">
        <v>13.427561837456</v>
      </c>
      <c r="M2871" s="2">
        <v>25.441696113073998</v>
      </c>
      <c r="N2871" s="2">
        <v>17.667844522968</v>
      </c>
      <c r="O2871" s="2">
        <v>10.600706713780999</v>
      </c>
      <c r="P2871" s="2">
        <v>3.533568904594</v>
      </c>
      <c r="Q2871" s="2">
        <v>1.766784452297</v>
      </c>
      <c r="R2871" s="2">
        <v>8.4805653710249995</v>
      </c>
      <c r="S2871" s="14" t="s">
        <v>61</v>
      </c>
      <c r="T2871" s="11">
        <v>229.68197879858701</v>
      </c>
    </row>
    <row r="2872" spans="3:20" x14ac:dyDescent="0.2">
      <c r="C2872" s="70"/>
      <c r="D2872" s="67"/>
      <c r="E2872" s="4" t="s">
        <v>40</v>
      </c>
      <c r="F2872" s="52" t="s">
        <v>624</v>
      </c>
      <c r="G2872" s="7">
        <v>435</v>
      </c>
      <c r="H2872" s="9">
        <v>83.908045977011</v>
      </c>
      <c r="I2872" s="1">
        <v>40.229885057471002</v>
      </c>
      <c r="J2872" s="1">
        <v>0.68965517241399998</v>
      </c>
      <c r="K2872" s="1">
        <v>69.195402298850993</v>
      </c>
      <c r="L2872" s="1">
        <v>38.390804597700999</v>
      </c>
      <c r="M2872" s="1">
        <v>20.919540229885001</v>
      </c>
      <c r="N2872" s="1">
        <v>13.333333333333</v>
      </c>
      <c r="O2872" s="1">
        <v>4.1379310344829996</v>
      </c>
      <c r="P2872" s="1">
        <v>0.68965517241399998</v>
      </c>
      <c r="Q2872" s="1">
        <v>1.149425287356</v>
      </c>
      <c r="R2872" s="1">
        <v>2.528735632184</v>
      </c>
      <c r="S2872" s="1">
        <v>0.45977011494300002</v>
      </c>
      <c r="T2872" s="8">
        <v>275.63218390804599</v>
      </c>
    </row>
    <row r="2873" spans="3:20" x14ac:dyDescent="0.2">
      <c r="C2873" s="70"/>
      <c r="D2873" s="67"/>
      <c r="E2873" s="4" t="s">
        <v>41</v>
      </c>
      <c r="F2873" s="52" t="s">
        <v>624</v>
      </c>
      <c r="G2873" s="7">
        <v>0</v>
      </c>
      <c r="H2873" s="17" t="s">
        <v>61</v>
      </c>
      <c r="I2873" s="3" t="s">
        <v>61</v>
      </c>
      <c r="J2873" s="3" t="s">
        <v>61</v>
      </c>
      <c r="K2873" s="3" t="s">
        <v>61</v>
      </c>
      <c r="L2873" s="3" t="s">
        <v>61</v>
      </c>
      <c r="M2873" s="3" t="s">
        <v>61</v>
      </c>
      <c r="N2873" s="3" t="s">
        <v>61</v>
      </c>
      <c r="O2873" s="3" t="s">
        <v>61</v>
      </c>
      <c r="P2873" s="3" t="s">
        <v>61</v>
      </c>
      <c r="Q2873" s="3" t="s">
        <v>61</v>
      </c>
      <c r="R2873" s="3" t="s">
        <v>61</v>
      </c>
      <c r="S2873" s="3" t="s">
        <v>61</v>
      </c>
      <c r="T2873" s="18" t="s">
        <v>61</v>
      </c>
    </row>
    <row r="2874" spans="3:20" x14ac:dyDescent="0.2">
      <c r="C2874" s="70"/>
      <c r="D2874" s="67"/>
      <c r="E2874" s="4" t="s">
        <v>42</v>
      </c>
      <c r="F2874" s="52" t="s">
        <v>625</v>
      </c>
      <c r="G2874" s="7">
        <v>14</v>
      </c>
      <c r="H2874" s="9">
        <v>50</v>
      </c>
      <c r="I2874" s="1">
        <v>21.428571428571001</v>
      </c>
      <c r="J2874" s="3" t="s">
        <v>61</v>
      </c>
      <c r="K2874" s="1">
        <v>64.285714285713993</v>
      </c>
      <c r="L2874" s="1">
        <v>7.1428571428570002</v>
      </c>
      <c r="M2874" s="1">
        <v>28.571428571428999</v>
      </c>
      <c r="N2874" s="1">
        <v>28.571428571428999</v>
      </c>
      <c r="O2874" s="1">
        <v>14.285714285714</v>
      </c>
      <c r="P2874" s="3" t="s">
        <v>61</v>
      </c>
      <c r="Q2874" s="1">
        <v>7.1428571428570002</v>
      </c>
      <c r="R2874" s="1">
        <v>14.285714285714</v>
      </c>
      <c r="S2874" s="3" t="s">
        <v>61</v>
      </c>
      <c r="T2874" s="8">
        <v>235.71428571428601</v>
      </c>
    </row>
    <row r="2875" spans="3:20" x14ac:dyDescent="0.2">
      <c r="C2875" s="70"/>
      <c r="D2875" s="67"/>
      <c r="E2875" s="4" t="s">
        <v>43</v>
      </c>
      <c r="F2875" s="52" t="s">
        <v>625</v>
      </c>
      <c r="G2875" s="7">
        <v>5</v>
      </c>
      <c r="H2875" s="9">
        <v>80</v>
      </c>
      <c r="I2875" s="1">
        <v>60</v>
      </c>
      <c r="J2875" s="3" t="s">
        <v>61</v>
      </c>
      <c r="K2875" s="1">
        <v>60</v>
      </c>
      <c r="L2875" s="1">
        <v>20</v>
      </c>
      <c r="M2875" s="1">
        <v>20</v>
      </c>
      <c r="N2875" s="1">
        <v>20</v>
      </c>
      <c r="O2875" s="3" t="s">
        <v>61</v>
      </c>
      <c r="P2875" s="3" t="s">
        <v>61</v>
      </c>
      <c r="Q2875" s="3" t="s">
        <v>61</v>
      </c>
      <c r="R2875" s="3" t="s">
        <v>61</v>
      </c>
      <c r="S2875" s="3" t="s">
        <v>61</v>
      </c>
      <c r="T2875" s="8">
        <v>260</v>
      </c>
    </row>
    <row r="2876" spans="3:20" x14ac:dyDescent="0.2">
      <c r="C2876" s="70"/>
      <c r="D2876" s="67"/>
      <c r="E2876" s="4" t="s">
        <v>44</v>
      </c>
      <c r="F2876" s="52" t="s">
        <v>625</v>
      </c>
      <c r="G2876" s="7">
        <v>17</v>
      </c>
      <c r="H2876" s="9">
        <v>70.588235294117993</v>
      </c>
      <c r="I2876" s="1">
        <v>23.529411764706001</v>
      </c>
      <c r="J2876" s="3" t="s">
        <v>61</v>
      </c>
      <c r="K2876" s="1">
        <v>47.058823529412003</v>
      </c>
      <c r="L2876" s="1">
        <v>11.764705882353001</v>
      </c>
      <c r="M2876" s="1">
        <v>23.529411764706001</v>
      </c>
      <c r="N2876" s="1">
        <v>11.764705882353001</v>
      </c>
      <c r="O2876" s="1">
        <v>17.647058823529001</v>
      </c>
      <c r="P2876" s="3" t="s">
        <v>61</v>
      </c>
      <c r="Q2876" s="1">
        <v>29.411764705882</v>
      </c>
      <c r="R2876" s="1">
        <v>11.764705882353001</v>
      </c>
      <c r="S2876" s="3" t="s">
        <v>61</v>
      </c>
      <c r="T2876" s="8">
        <v>247.058823529412</v>
      </c>
    </row>
    <row r="2877" spans="3:20" x14ac:dyDescent="0.2">
      <c r="C2877" s="70"/>
      <c r="D2877" s="67"/>
      <c r="E2877" s="4" t="s">
        <v>37</v>
      </c>
      <c r="F2877" s="52" t="s">
        <v>625</v>
      </c>
      <c r="G2877" s="7">
        <v>11</v>
      </c>
      <c r="H2877" s="9">
        <v>45.454545454544999</v>
      </c>
      <c r="I2877" s="1">
        <v>27.272727272727</v>
      </c>
      <c r="J2877" s="3" t="s">
        <v>61</v>
      </c>
      <c r="K2877" s="1">
        <v>54.545454545455001</v>
      </c>
      <c r="L2877" s="1">
        <v>18.181818181817999</v>
      </c>
      <c r="M2877" s="1">
        <v>9.0909090909089993</v>
      </c>
      <c r="N2877" s="3" t="s">
        <v>61</v>
      </c>
      <c r="O2877" s="1">
        <v>27.272727272727</v>
      </c>
      <c r="P2877" s="3" t="s">
        <v>61</v>
      </c>
      <c r="Q2877" s="1">
        <v>9.0909090909089993</v>
      </c>
      <c r="R2877" s="1">
        <v>9.0909090909089993</v>
      </c>
      <c r="S2877" s="3" t="s">
        <v>61</v>
      </c>
      <c r="T2877" s="8">
        <v>200</v>
      </c>
    </row>
    <row r="2878" spans="3:20" x14ac:dyDescent="0.2">
      <c r="C2878" s="66" t="s">
        <v>45</v>
      </c>
      <c r="D2878" s="64" t="s">
        <v>19</v>
      </c>
      <c r="E2878" s="5" t="s">
        <v>46</v>
      </c>
      <c r="F2878" s="51" t="s">
        <v>624</v>
      </c>
      <c r="G2878" s="6">
        <v>770</v>
      </c>
      <c r="H2878" s="13">
        <v>80.12987012987</v>
      </c>
      <c r="I2878" s="2">
        <v>44.285714285714</v>
      </c>
      <c r="J2878" s="2">
        <v>6.4935064935059996</v>
      </c>
      <c r="K2878" s="2">
        <v>86.233766233766005</v>
      </c>
      <c r="L2878" s="2">
        <v>16.753246753247002</v>
      </c>
      <c r="M2878" s="2">
        <v>13.506493506493999</v>
      </c>
      <c r="N2878" s="2">
        <v>9.7402597402600009</v>
      </c>
      <c r="O2878" s="2">
        <v>2.5974025974030002</v>
      </c>
      <c r="P2878" s="2">
        <v>0.51948051948100005</v>
      </c>
      <c r="Q2878" s="2">
        <v>1.168831168831</v>
      </c>
      <c r="R2878" s="2">
        <v>2.8571428571430002</v>
      </c>
      <c r="S2878" s="2">
        <v>0.51948051948100005</v>
      </c>
      <c r="T2878" s="11">
        <v>264.80519480519501</v>
      </c>
    </row>
    <row r="2879" spans="3:20" ht="26" x14ac:dyDescent="0.2">
      <c r="C2879" s="70"/>
      <c r="D2879" s="65"/>
      <c r="E2879" s="4" t="s">
        <v>47</v>
      </c>
      <c r="F2879" s="52" t="s">
        <v>624</v>
      </c>
      <c r="G2879" s="7">
        <v>335</v>
      </c>
      <c r="H2879" s="9">
        <v>77.910447761194007</v>
      </c>
      <c r="I2879" s="1">
        <v>33.432835820896003</v>
      </c>
      <c r="J2879" s="1">
        <v>2.3880597014929998</v>
      </c>
      <c r="K2879" s="1">
        <v>65.970149253730995</v>
      </c>
      <c r="L2879" s="1">
        <v>18.208955223880999</v>
      </c>
      <c r="M2879" s="1">
        <v>30.149253731342998</v>
      </c>
      <c r="N2879" s="1">
        <v>22.985074626865998</v>
      </c>
      <c r="O2879" s="1">
        <v>8.3582089552240006</v>
      </c>
      <c r="P2879" s="1">
        <v>1.492537313433</v>
      </c>
      <c r="Q2879" s="1">
        <v>0.29850746268700001</v>
      </c>
      <c r="R2879" s="1">
        <v>2.6865671641789999</v>
      </c>
      <c r="S2879" s="1">
        <v>0.29850746268700001</v>
      </c>
      <c r="T2879" s="8">
        <v>264.17910447761199</v>
      </c>
    </row>
    <row r="2880" spans="3:20" x14ac:dyDescent="0.2">
      <c r="C2880" s="70"/>
      <c r="D2880" s="65"/>
      <c r="E2880" s="4" t="s">
        <v>48</v>
      </c>
      <c r="F2880" s="52" t="s">
        <v>625</v>
      </c>
      <c r="G2880" s="7">
        <v>34</v>
      </c>
      <c r="H2880" s="9">
        <v>73.529411764705998</v>
      </c>
      <c r="I2880" s="1">
        <v>26.470588235293999</v>
      </c>
      <c r="J2880" s="1">
        <v>8.8235294117649996</v>
      </c>
      <c r="K2880" s="1">
        <v>79.411764705882007</v>
      </c>
      <c r="L2880" s="1">
        <v>14.705882352941</v>
      </c>
      <c r="M2880" s="1">
        <v>5.8823529411760003</v>
      </c>
      <c r="N2880" s="1">
        <v>8.8235294117649996</v>
      </c>
      <c r="O2880" s="1">
        <v>11.764705882353001</v>
      </c>
      <c r="P2880" s="1">
        <v>2.9411764705880001</v>
      </c>
      <c r="Q2880" s="1">
        <v>2.9411764705880001</v>
      </c>
      <c r="R2880" s="1">
        <v>8.8235294117649996</v>
      </c>
      <c r="S2880" s="3" t="s">
        <v>61</v>
      </c>
      <c r="T2880" s="8">
        <v>244.11764705882399</v>
      </c>
    </row>
    <row r="2881" spans="2:22" ht="39" x14ac:dyDescent="0.2">
      <c r="C2881" s="70"/>
      <c r="D2881" s="65"/>
      <c r="E2881" s="4" t="s">
        <v>49</v>
      </c>
      <c r="F2881" s="52" t="s">
        <v>624</v>
      </c>
      <c r="G2881" s="7">
        <v>318</v>
      </c>
      <c r="H2881" s="9">
        <v>76.100628930818004</v>
      </c>
      <c r="I2881" s="1">
        <v>27.044025157233001</v>
      </c>
      <c r="J2881" s="1">
        <v>0.62893081761000003</v>
      </c>
      <c r="K2881" s="1">
        <v>51.886792452830001</v>
      </c>
      <c r="L2881" s="1">
        <v>19.811320754716998</v>
      </c>
      <c r="M2881" s="1">
        <v>25.157232704403</v>
      </c>
      <c r="N2881" s="1">
        <v>16.037735849057</v>
      </c>
      <c r="O2881" s="1">
        <v>11.635220125786001</v>
      </c>
      <c r="P2881" s="1">
        <v>2.5157232704400001</v>
      </c>
      <c r="Q2881" s="1">
        <v>2.5157232704400001</v>
      </c>
      <c r="R2881" s="1">
        <v>6.9182389937110003</v>
      </c>
      <c r="S2881" s="3" t="s">
        <v>61</v>
      </c>
      <c r="T2881" s="8">
        <v>240.25157232704399</v>
      </c>
    </row>
    <row r="2882" spans="2:22" x14ac:dyDescent="0.2">
      <c r="C2882" s="70"/>
      <c r="D2882" s="65"/>
      <c r="E2882" s="4" t="s">
        <v>50</v>
      </c>
      <c r="F2882" s="52" t="s">
        <v>625</v>
      </c>
      <c r="G2882" s="7">
        <v>18</v>
      </c>
      <c r="H2882" s="9">
        <v>22.222222222222001</v>
      </c>
      <c r="I2882" s="1">
        <v>11.111111111111001</v>
      </c>
      <c r="J2882" s="3" t="s">
        <v>61</v>
      </c>
      <c r="K2882" s="1">
        <v>5.5555555555560003</v>
      </c>
      <c r="L2882" s="1">
        <v>5.5555555555560003</v>
      </c>
      <c r="M2882" s="1">
        <v>11.111111111111001</v>
      </c>
      <c r="N2882" s="3" t="s">
        <v>61</v>
      </c>
      <c r="O2882" s="1">
        <v>27.777777777777999</v>
      </c>
      <c r="P2882" s="1">
        <v>5.5555555555560003</v>
      </c>
      <c r="Q2882" s="1">
        <v>38.888888888888999</v>
      </c>
      <c r="R2882" s="1">
        <v>16.666666666666998</v>
      </c>
      <c r="S2882" s="1">
        <v>5.5555555555560003</v>
      </c>
      <c r="T2882" s="8">
        <v>150</v>
      </c>
    </row>
    <row r="2883" spans="2:22" x14ac:dyDescent="0.2">
      <c r="C2883" s="70"/>
      <c r="D2883" s="65"/>
      <c r="E2883" s="4" t="s">
        <v>44</v>
      </c>
      <c r="F2883" s="52" t="s">
        <v>625</v>
      </c>
      <c r="G2883" s="7">
        <v>25</v>
      </c>
      <c r="H2883" s="9">
        <v>64</v>
      </c>
      <c r="I2883" s="1">
        <v>24</v>
      </c>
      <c r="J2883" s="1">
        <v>8</v>
      </c>
      <c r="K2883" s="1">
        <v>56</v>
      </c>
      <c r="L2883" s="1">
        <v>20</v>
      </c>
      <c r="M2883" s="1">
        <v>8</v>
      </c>
      <c r="N2883" s="1">
        <v>4</v>
      </c>
      <c r="O2883" s="1">
        <v>8</v>
      </c>
      <c r="P2883" s="3" t="s">
        <v>61</v>
      </c>
      <c r="Q2883" s="3" t="s">
        <v>61</v>
      </c>
      <c r="R2883" s="1">
        <v>8</v>
      </c>
      <c r="S2883" s="3" t="s">
        <v>61</v>
      </c>
      <c r="T2883" s="8">
        <v>200</v>
      </c>
    </row>
    <row r="2884" spans="2:22" x14ac:dyDescent="0.2">
      <c r="C2884" s="70"/>
      <c r="D2884" s="65"/>
      <c r="E2884" s="4" t="s">
        <v>37</v>
      </c>
      <c r="F2884" s="52" t="s">
        <v>625</v>
      </c>
      <c r="G2884" s="7">
        <v>28</v>
      </c>
      <c r="H2884" s="9">
        <v>53.571428571429003</v>
      </c>
      <c r="I2884" s="1">
        <v>21.428571428571001</v>
      </c>
      <c r="J2884" s="1">
        <v>7.1428571428570002</v>
      </c>
      <c r="K2884" s="1">
        <v>64.285714285713993</v>
      </c>
      <c r="L2884" s="1">
        <v>21.428571428571001</v>
      </c>
      <c r="M2884" s="1">
        <v>25</v>
      </c>
      <c r="N2884" s="1">
        <v>14.285714285714</v>
      </c>
      <c r="O2884" s="1">
        <v>10.714285714286</v>
      </c>
      <c r="P2884" s="1">
        <v>3.5714285714290002</v>
      </c>
      <c r="Q2884" s="1">
        <v>3.5714285714290002</v>
      </c>
      <c r="R2884" s="1">
        <v>3.5714285714290002</v>
      </c>
      <c r="S2884" s="1">
        <v>3.5714285714290002</v>
      </c>
      <c r="T2884" s="8">
        <v>232.142857142857</v>
      </c>
    </row>
    <row r="2885" spans="2:22" x14ac:dyDescent="0.2">
      <c r="C2885" s="70"/>
      <c r="D2885" s="65"/>
      <c r="E2885" s="4" t="s">
        <v>51</v>
      </c>
      <c r="F2885" s="52" t="s">
        <v>624</v>
      </c>
      <c r="G2885" s="7">
        <v>1105</v>
      </c>
      <c r="H2885" s="9">
        <v>79.457013574661005</v>
      </c>
      <c r="I2885" s="1">
        <v>40.995475113121998</v>
      </c>
      <c r="J2885" s="1">
        <v>5.2488687782810004</v>
      </c>
      <c r="K2885" s="1">
        <v>80.090497737557001</v>
      </c>
      <c r="L2885" s="1">
        <v>17.194570135747</v>
      </c>
      <c r="M2885" s="1">
        <v>18.552036199094999</v>
      </c>
      <c r="N2885" s="1">
        <v>13.755656108597</v>
      </c>
      <c r="O2885" s="1">
        <v>4.3438914027150002</v>
      </c>
      <c r="P2885" s="1">
        <v>0.81447963800900003</v>
      </c>
      <c r="Q2885" s="1">
        <v>0.904977375566</v>
      </c>
      <c r="R2885" s="1">
        <v>2.805429864253</v>
      </c>
      <c r="S2885" s="1">
        <v>0.452488687783</v>
      </c>
      <c r="T2885" s="8">
        <v>264.61538461538498</v>
      </c>
    </row>
    <row r="2886" spans="2:22" x14ac:dyDescent="0.2">
      <c r="C2886" s="70"/>
      <c r="D2886" s="65"/>
      <c r="E2886" s="4" t="s">
        <v>52</v>
      </c>
      <c r="F2886" s="52" t="s">
        <v>624</v>
      </c>
      <c r="G2886" s="7">
        <v>352</v>
      </c>
      <c r="H2886" s="9">
        <v>75.852272727273004</v>
      </c>
      <c r="I2886" s="1">
        <v>26.988636363636001</v>
      </c>
      <c r="J2886" s="1">
        <v>1.4204545454549999</v>
      </c>
      <c r="K2886" s="1">
        <v>54.545454545455001</v>
      </c>
      <c r="L2886" s="1">
        <v>19.318181818182001</v>
      </c>
      <c r="M2886" s="1">
        <v>23.295454545455001</v>
      </c>
      <c r="N2886" s="1">
        <v>15.340909090908999</v>
      </c>
      <c r="O2886" s="1">
        <v>11.647727272727</v>
      </c>
      <c r="P2886" s="1">
        <v>2.556818181818</v>
      </c>
      <c r="Q2886" s="1">
        <v>2.556818181818</v>
      </c>
      <c r="R2886" s="1">
        <v>7.1022727272730002</v>
      </c>
      <c r="S2886" s="3" t="s">
        <v>61</v>
      </c>
      <c r="T2886" s="8">
        <v>240.625</v>
      </c>
    </row>
    <row r="2887" spans="2:22" x14ac:dyDescent="0.2">
      <c r="C2887" s="66" t="s">
        <v>53</v>
      </c>
      <c r="D2887" s="64" t="s">
        <v>19</v>
      </c>
      <c r="E2887" s="5" t="s">
        <v>54</v>
      </c>
      <c r="F2887" s="51" t="s">
        <v>624</v>
      </c>
      <c r="G2887" s="6">
        <v>513</v>
      </c>
      <c r="H2887" s="13">
        <v>78.362573099415002</v>
      </c>
      <c r="I2887" s="2">
        <v>34.502923976608002</v>
      </c>
      <c r="J2887" s="2">
        <v>2.729044834308</v>
      </c>
      <c r="K2887" s="2">
        <v>62.962962962962997</v>
      </c>
      <c r="L2887" s="2">
        <v>18.908382066276999</v>
      </c>
      <c r="M2887" s="2">
        <v>33.528265107212</v>
      </c>
      <c r="N2887" s="2">
        <v>27.680311890837999</v>
      </c>
      <c r="O2887" s="2">
        <v>10.916179337232</v>
      </c>
      <c r="P2887" s="2">
        <v>2.1442495126710002</v>
      </c>
      <c r="Q2887" s="2">
        <v>1.559454191033</v>
      </c>
      <c r="R2887" s="2">
        <v>4.0935672514619998</v>
      </c>
      <c r="S2887" s="2">
        <v>0.38986354775799997</v>
      </c>
      <c r="T2887" s="11">
        <v>277.777777777778</v>
      </c>
    </row>
    <row r="2888" spans="2:22" x14ac:dyDescent="0.2">
      <c r="C2888" s="70"/>
      <c r="D2888" s="65"/>
      <c r="E2888" s="4" t="s">
        <v>55</v>
      </c>
      <c r="F2888" s="52" t="s">
        <v>624</v>
      </c>
      <c r="G2888" s="7">
        <v>639</v>
      </c>
      <c r="H2888" s="9">
        <v>75.899843505476994</v>
      </c>
      <c r="I2888" s="1">
        <v>38.654147104850999</v>
      </c>
      <c r="J2888" s="1">
        <v>4.8513302034430001</v>
      </c>
      <c r="K2888" s="1">
        <v>75.430359937402002</v>
      </c>
      <c r="L2888" s="1">
        <v>16.901408450704</v>
      </c>
      <c r="M2888" s="1">
        <v>15.336463223787</v>
      </c>
      <c r="N2888" s="1">
        <v>6.4162754303599998</v>
      </c>
      <c r="O2888" s="1">
        <v>3.7558685446009998</v>
      </c>
      <c r="P2888" s="1">
        <v>0.78247261345899999</v>
      </c>
      <c r="Q2888" s="1">
        <v>2.1909233176840002</v>
      </c>
      <c r="R2888" s="1">
        <v>3.7558685446009998</v>
      </c>
      <c r="S2888" s="1">
        <v>0.78247261345899999</v>
      </c>
      <c r="T2888" s="8">
        <v>244.757433489828</v>
      </c>
    </row>
    <row r="2889" spans="2:22" x14ac:dyDescent="0.2">
      <c r="C2889" s="70"/>
      <c r="D2889" s="65"/>
      <c r="E2889" s="4" t="s">
        <v>56</v>
      </c>
      <c r="F2889" s="52" t="s">
        <v>624</v>
      </c>
      <c r="G2889" s="7">
        <v>376</v>
      </c>
      <c r="H2889" s="9">
        <v>77.925531914893995</v>
      </c>
      <c r="I2889" s="1">
        <v>36.702127659574003</v>
      </c>
      <c r="J2889" s="1">
        <v>5.8510638297869999</v>
      </c>
      <c r="K2889" s="1">
        <v>81.117021276596006</v>
      </c>
      <c r="L2889" s="1">
        <v>17.287234042552999</v>
      </c>
      <c r="M2889" s="1">
        <v>7.4468085106380002</v>
      </c>
      <c r="N2889" s="1">
        <v>7.4468085106380002</v>
      </c>
      <c r="O2889" s="1">
        <v>5.0531914893619998</v>
      </c>
      <c r="P2889" s="1">
        <v>1.0638297872339999</v>
      </c>
      <c r="Q2889" s="1">
        <v>1.3297872340429999</v>
      </c>
      <c r="R2889" s="1">
        <v>4.5212765957450003</v>
      </c>
      <c r="S2889" s="3" t="s">
        <v>61</v>
      </c>
      <c r="T2889" s="8">
        <v>245.744680851064</v>
      </c>
    </row>
    <row r="2890" spans="2:22" x14ac:dyDescent="0.2">
      <c r="C2890" s="66" t="s">
        <v>57</v>
      </c>
      <c r="D2890" s="64" t="s">
        <v>19</v>
      </c>
      <c r="E2890" s="5" t="s">
        <v>58</v>
      </c>
      <c r="F2890" s="51" t="s">
        <v>624</v>
      </c>
      <c r="G2890" s="6">
        <v>537</v>
      </c>
      <c r="H2890" s="13">
        <v>80.074487895716999</v>
      </c>
      <c r="I2890" s="2">
        <v>35.754189944133998</v>
      </c>
      <c r="J2890" s="2">
        <v>3.7243947858470001</v>
      </c>
      <c r="K2890" s="2">
        <v>64.245810055866002</v>
      </c>
      <c r="L2890" s="2">
        <v>19.925512104283001</v>
      </c>
      <c r="M2890" s="2">
        <v>29.422718808193999</v>
      </c>
      <c r="N2890" s="2">
        <v>29.608938547486002</v>
      </c>
      <c r="O2890" s="2">
        <v>9.4972067039110009</v>
      </c>
      <c r="P2890" s="2">
        <v>1.3035381750470001</v>
      </c>
      <c r="Q2890" s="2">
        <v>1.4897579143390001</v>
      </c>
      <c r="R2890" s="2">
        <v>5.0279329608939998</v>
      </c>
      <c r="S2890" s="2">
        <v>0.186219739292</v>
      </c>
      <c r="T2890" s="11">
        <v>280.260707635009</v>
      </c>
    </row>
    <row r="2891" spans="2:22" x14ac:dyDescent="0.2">
      <c r="C2891" s="67"/>
      <c r="D2891" s="65"/>
      <c r="E2891" s="4" t="s">
        <v>59</v>
      </c>
      <c r="F2891" s="52" t="s">
        <v>624</v>
      </c>
      <c r="G2891" s="7">
        <v>682</v>
      </c>
      <c r="H2891" s="9">
        <v>74.780058651025996</v>
      </c>
      <c r="I2891" s="1">
        <v>37.683284457478003</v>
      </c>
      <c r="J2891" s="1">
        <v>4.3988269794720001</v>
      </c>
      <c r="K2891" s="1">
        <v>76.392961876832999</v>
      </c>
      <c r="L2891" s="1">
        <v>17.302052785924001</v>
      </c>
      <c r="M2891" s="1">
        <v>16.129032258064999</v>
      </c>
      <c r="N2891" s="1">
        <v>6.011730205279</v>
      </c>
      <c r="O2891" s="1">
        <v>5.1319648093839998</v>
      </c>
      <c r="P2891" s="1">
        <v>1.4662756598240001</v>
      </c>
      <c r="Q2891" s="1">
        <v>1.906158357771</v>
      </c>
      <c r="R2891" s="1">
        <v>3.812316715543</v>
      </c>
      <c r="S2891" s="1">
        <v>0.87976539589400005</v>
      </c>
      <c r="T2891" s="8">
        <v>245.89442815249299</v>
      </c>
    </row>
    <row r="2892" spans="2:22" x14ac:dyDescent="0.2">
      <c r="C2892" s="71"/>
      <c r="D2892" s="68"/>
      <c r="E2892" s="19" t="s">
        <v>60</v>
      </c>
      <c r="F2892" s="53" t="s">
        <v>624</v>
      </c>
      <c r="G2892" s="21">
        <v>309</v>
      </c>
      <c r="H2892" s="36">
        <v>77.669902912620998</v>
      </c>
      <c r="I2892" s="16">
        <v>36.569579288025999</v>
      </c>
      <c r="J2892" s="16">
        <v>5.5016181229769998</v>
      </c>
      <c r="K2892" s="16">
        <v>78.964401294498003</v>
      </c>
      <c r="L2892" s="16">
        <v>14.563106796116999</v>
      </c>
      <c r="M2892" s="16">
        <v>9.7087378640779995</v>
      </c>
      <c r="N2892" s="16">
        <v>3.559870550162</v>
      </c>
      <c r="O2892" s="16">
        <v>4.2071197410999996</v>
      </c>
      <c r="P2892" s="16">
        <v>0.97087378640800004</v>
      </c>
      <c r="Q2892" s="16">
        <v>1.9417475728160001</v>
      </c>
      <c r="R2892" s="16">
        <v>2.9126213592229999</v>
      </c>
      <c r="S2892" s="38" t="s">
        <v>61</v>
      </c>
      <c r="T2892" s="34">
        <v>236.56957928802601</v>
      </c>
    </row>
    <row r="2893" spans="2:22" x14ac:dyDescent="0.2">
      <c r="C2893" s="44" t="s">
        <v>626</v>
      </c>
    </row>
    <row r="2894" spans="2:22" x14ac:dyDescent="0.2">
      <c r="B2894" s="22" t="str">
        <f xml:space="preserve"> HYPERLINK("#'目次'!B41", "[35]")</f>
        <v>[35]</v>
      </c>
      <c r="C2894" s="58" t="s">
        <v>393</v>
      </c>
      <c r="D2894" s="59"/>
      <c r="E2894" s="59"/>
      <c r="F2894" s="59"/>
      <c r="G2894" s="59"/>
      <c r="H2894" s="59"/>
      <c r="I2894" s="59"/>
      <c r="J2894" s="59"/>
      <c r="K2894" s="59"/>
      <c r="L2894" s="59"/>
      <c r="M2894" s="59"/>
      <c r="N2894" s="59"/>
      <c r="O2894" s="59"/>
      <c r="P2894" s="59"/>
      <c r="Q2894" s="59"/>
      <c r="R2894" s="59"/>
      <c r="S2894" s="59"/>
      <c r="T2894" s="59"/>
      <c r="U2894" s="59"/>
      <c r="V2894" s="59"/>
    </row>
    <row r="2897" spans="3:25" x14ac:dyDescent="0.2">
      <c r="C2897" s="58" t="s">
        <v>13</v>
      </c>
      <c r="D2897" s="59"/>
      <c r="E2897" s="59"/>
      <c r="F2897" s="59"/>
      <c r="G2897" s="59"/>
      <c r="H2897" s="59"/>
      <c r="I2897" s="59"/>
      <c r="J2897" s="59"/>
      <c r="K2897" s="59"/>
      <c r="L2897" s="59"/>
      <c r="M2897" s="59"/>
      <c r="N2897" s="59"/>
      <c r="O2897" s="59"/>
      <c r="P2897" s="59"/>
      <c r="Q2897" s="59"/>
      <c r="R2897" s="59"/>
      <c r="S2897" s="59"/>
      <c r="T2897" s="59"/>
      <c r="U2897" s="59"/>
      <c r="V2897" s="59"/>
    </row>
    <row r="2898" spans="3:25" ht="104" x14ac:dyDescent="0.2">
      <c r="C2898" s="60"/>
      <c r="D2898" s="61"/>
      <c r="E2898" s="61"/>
      <c r="F2898" s="61"/>
      <c r="G2898" s="20" t="s">
        <v>14</v>
      </c>
      <c r="H2898" s="25" t="s">
        <v>394</v>
      </c>
      <c r="I2898" s="10" t="s">
        <v>395</v>
      </c>
      <c r="J2898" s="10" t="s">
        <v>396</v>
      </c>
      <c r="K2898" s="10" t="s">
        <v>397</v>
      </c>
      <c r="L2898" s="10" t="s">
        <v>398</v>
      </c>
      <c r="M2898" s="10" t="s">
        <v>399</v>
      </c>
      <c r="N2898" s="10" t="s">
        <v>400</v>
      </c>
      <c r="O2898" s="10" t="s">
        <v>401</v>
      </c>
      <c r="P2898" s="10" t="s">
        <v>402</v>
      </c>
      <c r="Q2898" s="10" t="s">
        <v>403</v>
      </c>
      <c r="R2898" s="10" t="s">
        <v>404</v>
      </c>
      <c r="S2898" s="10" t="s">
        <v>405</v>
      </c>
      <c r="T2898" s="10" t="s">
        <v>406</v>
      </c>
      <c r="U2898" s="10" t="s">
        <v>44</v>
      </c>
      <c r="V2898" s="10" t="s">
        <v>407</v>
      </c>
      <c r="W2898" s="10" t="s">
        <v>37</v>
      </c>
      <c r="X2898" s="10" t="s">
        <v>408</v>
      </c>
      <c r="Y2898" s="26" t="s">
        <v>137</v>
      </c>
    </row>
    <row r="2899" spans="3:25" x14ac:dyDescent="0.2">
      <c r="C2899" s="62"/>
      <c r="D2899" s="63"/>
      <c r="E2899" s="63"/>
      <c r="F2899" s="63"/>
      <c r="G2899" s="23"/>
      <c r="H2899" s="31"/>
      <c r="I2899" s="12"/>
      <c r="J2899" s="12"/>
      <c r="K2899" s="12"/>
      <c r="L2899" s="12"/>
      <c r="M2899" s="12"/>
      <c r="N2899" s="12"/>
      <c r="O2899" s="12"/>
      <c r="P2899" s="12"/>
      <c r="Q2899" s="12"/>
      <c r="R2899" s="12"/>
      <c r="S2899" s="12"/>
      <c r="T2899" s="12"/>
      <c r="U2899" s="12"/>
      <c r="V2899" s="12"/>
      <c r="W2899" s="12"/>
      <c r="X2899" s="12"/>
      <c r="Y2899" s="28"/>
    </row>
    <row r="2900" spans="3:25" x14ac:dyDescent="0.2">
      <c r="C2900" s="24"/>
      <c r="D2900" s="30"/>
      <c r="E2900" s="29" t="s">
        <v>14</v>
      </c>
      <c r="F2900" s="50" t="s">
        <v>624</v>
      </c>
      <c r="G2900" s="27">
        <v>1528</v>
      </c>
      <c r="H2900" s="15">
        <v>12.958115183246001</v>
      </c>
      <c r="I2900" s="15">
        <v>5.4973821989529998</v>
      </c>
      <c r="J2900" s="15">
        <v>0.98167539267000004</v>
      </c>
      <c r="K2900" s="15">
        <v>2.4214659685859998</v>
      </c>
      <c r="L2900" s="15">
        <v>4.9083769633510004</v>
      </c>
      <c r="M2900" s="15">
        <v>0.58900523560200002</v>
      </c>
      <c r="N2900" s="15">
        <v>8.1806282722510009</v>
      </c>
      <c r="O2900" s="15">
        <v>3.7958115183249999</v>
      </c>
      <c r="P2900" s="15">
        <v>2.0942408376959998</v>
      </c>
      <c r="Q2900" s="15">
        <v>9.2931937172769992</v>
      </c>
      <c r="R2900" s="15">
        <v>8.8350785340310001</v>
      </c>
      <c r="S2900" s="15">
        <v>16.557591623036998</v>
      </c>
      <c r="T2900" s="15">
        <v>10.471204188482</v>
      </c>
      <c r="U2900" s="15">
        <v>3.2722513089010001</v>
      </c>
      <c r="V2900" s="15">
        <v>54.842931937172999</v>
      </c>
      <c r="W2900" s="15">
        <v>2.5523560209420002</v>
      </c>
      <c r="X2900" s="15">
        <v>42.604712041885001</v>
      </c>
      <c r="Y2900" s="33">
        <v>147.25130890052401</v>
      </c>
    </row>
    <row r="2901" spans="3:25" x14ac:dyDescent="0.2">
      <c r="C2901" s="69" t="s">
        <v>18</v>
      </c>
      <c r="D2901" s="64" t="s">
        <v>19</v>
      </c>
      <c r="E2901" s="5" t="s">
        <v>20</v>
      </c>
      <c r="F2901" s="51" t="s">
        <v>624</v>
      </c>
      <c r="G2901" s="6">
        <v>763</v>
      </c>
      <c r="H2901" s="13">
        <v>12.18872870249</v>
      </c>
      <c r="I2901" s="2">
        <v>5.373525557012</v>
      </c>
      <c r="J2901" s="2">
        <v>1.4416775884669999</v>
      </c>
      <c r="K2901" s="2">
        <v>2.62123197903</v>
      </c>
      <c r="L2901" s="2">
        <v>3.9318479685450001</v>
      </c>
      <c r="M2901" s="2">
        <v>0.78636959370899995</v>
      </c>
      <c r="N2901" s="2">
        <v>7.7326343381390004</v>
      </c>
      <c r="O2901" s="2">
        <v>1.834862385321</v>
      </c>
      <c r="P2901" s="2">
        <v>1.70380078637</v>
      </c>
      <c r="Q2901" s="2">
        <v>8.7811271297510007</v>
      </c>
      <c r="R2901" s="2">
        <v>11.402359108781001</v>
      </c>
      <c r="S2901" s="2">
        <v>16.906946264744001</v>
      </c>
      <c r="T2901" s="2">
        <v>9.5674967234599997</v>
      </c>
      <c r="U2901" s="2">
        <v>1.834862385321</v>
      </c>
      <c r="V2901" s="2">
        <v>56.749672346003003</v>
      </c>
      <c r="W2901" s="2">
        <v>2.359108781127</v>
      </c>
      <c r="X2901" s="2">
        <v>40.891218872869999</v>
      </c>
      <c r="Y2901" s="11">
        <v>145.21625163826999</v>
      </c>
    </row>
    <row r="2902" spans="3:25" x14ac:dyDescent="0.2">
      <c r="C2902" s="70"/>
      <c r="D2902" s="65"/>
      <c r="E2902" s="4" t="s">
        <v>21</v>
      </c>
      <c r="F2902" s="52" t="s">
        <v>624</v>
      </c>
      <c r="G2902" s="7">
        <v>765</v>
      </c>
      <c r="H2902" s="9">
        <v>13.725490196078001</v>
      </c>
      <c r="I2902" s="1">
        <v>5.6209150326800001</v>
      </c>
      <c r="J2902" s="1">
        <v>0.52287581699300001</v>
      </c>
      <c r="K2902" s="1">
        <v>2.2222222222219998</v>
      </c>
      <c r="L2902" s="1">
        <v>5.8823529411760003</v>
      </c>
      <c r="M2902" s="1">
        <v>0.392156862745</v>
      </c>
      <c r="N2902" s="1">
        <v>8.6274509803920001</v>
      </c>
      <c r="O2902" s="1">
        <v>5.7516339869279998</v>
      </c>
      <c r="P2902" s="1">
        <v>2.483660130719</v>
      </c>
      <c r="Q2902" s="1">
        <v>9.8039215686270005</v>
      </c>
      <c r="R2902" s="1">
        <v>6.2745098039220002</v>
      </c>
      <c r="S2902" s="1">
        <v>16.209150326797001</v>
      </c>
      <c r="T2902" s="1">
        <v>11.372549019608</v>
      </c>
      <c r="U2902" s="1">
        <v>4.7058823529409999</v>
      </c>
      <c r="V2902" s="1">
        <v>52.941176470587997</v>
      </c>
      <c r="W2902" s="1">
        <v>2.7450980392159998</v>
      </c>
      <c r="X2902" s="1">
        <v>44.313725490195999</v>
      </c>
      <c r="Y2902" s="8">
        <v>149.281045751634</v>
      </c>
    </row>
    <row r="2903" spans="3:25" x14ac:dyDescent="0.2">
      <c r="C2903" s="66" t="s">
        <v>22</v>
      </c>
      <c r="D2903" s="66" t="s">
        <v>23</v>
      </c>
      <c r="E2903" s="5" t="s">
        <v>24</v>
      </c>
      <c r="F2903" s="51" t="s">
        <v>624</v>
      </c>
      <c r="G2903" s="6">
        <v>302</v>
      </c>
      <c r="H2903" s="13">
        <v>11.920529801324999</v>
      </c>
      <c r="I2903" s="2">
        <v>5.629139072848</v>
      </c>
      <c r="J2903" s="2">
        <v>0.99337748344400001</v>
      </c>
      <c r="K2903" s="2">
        <v>2.6490066225170001</v>
      </c>
      <c r="L2903" s="2">
        <v>3.311258278146</v>
      </c>
      <c r="M2903" s="14" t="s">
        <v>61</v>
      </c>
      <c r="N2903" s="2">
        <v>10.927152317880999</v>
      </c>
      <c r="O2903" s="2">
        <v>0.99337748344400001</v>
      </c>
      <c r="P2903" s="2">
        <v>0.99337748344400001</v>
      </c>
      <c r="Q2903" s="2">
        <v>4.3046357615890001</v>
      </c>
      <c r="R2903" s="2">
        <v>8.9403973509930008</v>
      </c>
      <c r="S2903" s="2">
        <v>15.562913907284999</v>
      </c>
      <c r="T2903" s="2">
        <v>8.2781456953639996</v>
      </c>
      <c r="U2903" s="2">
        <v>3.6423841059600002</v>
      </c>
      <c r="V2903" s="2">
        <v>58.278145695364003</v>
      </c>
      <c r="W2903" s="2">
        <v>1.655629139073</v>
      </c>
      <c r="X2903" s="2">
        <v>40.066225165562997</v>
      </c>
      <c r="Y2903" s="11">
        <v>138.07947019867501</v>
      </c>
    </row>
    <row r="2904" spans="3:25" x14ac:dyDescent="0.2">
      <c r="C2904" s="70"/>
      <c r="D2904" s="67"/>
      <c r="E2904" s="4" t="s">
        <v>25</v>
      </c>
      <c r="F2904" s="52" t="s">
        <v>624</v>
      </c>
      <c r="G2904" s="7">
        <v>329</v>
      </c>
      <c r="H2904" s="9">
        <v>11.854103343465001</v>
      </c>
      <c r="I2904" s="1">
        <v>6.6869300911850003</v>
      </c>
      <c r="J2904" s="1">
        <v>0.60790273556200003</v>
      </c>
      <c r="K2904" s="1">
        <v>1.2158054711249999</v>
      </c>
      <c r="L2904" s="1">
        <v>3.0395136778120002</v>
      </c>
      <c r="M2904" s="1">
        <v>0.30395136778100001</v>
      </c>
      <c r="N2904" s="1">
        <v>9.7264437689969991</v>
      </c>
      <c r="O2904" s="1">
        <v>2.1276595744679998</v>
      </c>
      <c r="P2904" s="1">
        <v>0.91185410334299999</v>
      </c>
      <c r="Q2904" s="1">
        <v>6.3829787234040003</v>
      </c>
      <c r="R2904" s="1">
        <v>5.7750759878420004</v>
      </c>
      <c r="S2904" s="1">
        <v>13.677811550152001</v>
      </c>
      <c r="T2904" s="1">
        <v>7.9027355623100002</v>
      </c>
      <c r="U2904" s="1">
        <v>1.5197568389060001</v>
      </c>
      <c r="V2904" s="1">
        <v>64.437689969605003</v>
      </c>
      <c r="W2904" s="1">
        <v>0.91185410334299999</v>
      </c>
      <c r="X2904" s="1">
        <v>34.650455927052001</v>
      </c>
      <c r="Y2904" s="8">
        <v>137.082066869301</v>
      </c>
    </row>
    <row r="2905" spans="3:25" x14ac:dyDescent="0.2">
      <c r="C2905" s="70"/>
      <c r="D2905" s="67"/>
      <c r="E2905" s="4" t="s">
        <v>26</v>
      </c>
      <c r="F2905" s="52" t="s">
        <v>624</v>
      </c>
      <c r="G2905" s="7">
        <v>355</v>
      </c>
      <c r="H2905" s="9">
        <v>11.830985915493001</v>
      </c>
      <c r="I2905" s="1">
        <v>4.507042253521</v>
      </c>
      <c r="J2905" s="1">
        <v>0.84507042253499998</v>
      </c>
      <c r="K2905" s="1">
        <v>2.5352112676059999</v>
      </c>
      <c r="L2905" s="1">
        <v>7.0422535211269999</v>
      </c>
      <c r="M2905" s="1">
        <v>0.56338028168999998</v>
      </c>
      <c r="N2905" s="1">
        <v>6.4788732394370001</v>
      </c>
      <c r="O2905" s="1">
        <v>3.0985915492960001</v>
      </c>
      <c r="P2905" s="1">
        <v>2.253521126761</v>
      </c>
      <c r="Q2905" s="1">
        <v>8.4507042253520002</v>
      </c>
      <c r="R2905" s="1">
        <v>9.0140845070419999</v>
      </c>
      <c r="S2905" s="1">
        <v>18.591549295775</v>
      </c>
      <c r="T2905" s="1">
        <v>9.2957746478870007</v>
      </c>
      <c r="U2905" s="1">
        <v>3.380281690141</v>
      </c>
      <c r="V2905" s="1">
        <v>56.619718309859003</v>
      </c>
      <c r="W2905" s="1">
        <v>1.69014084507</v>
      </c>
      <c r="X2905" s="1">
        <v>41.690140845069998</v>
      </c>
      <c r="Y2905" s="8">
        <v>146.19718309859201</v>
      </c>
    </row>
    <row r="2906" spans="3:25" x14ac:dyDescent="0.2">
      <c r="C2906" s="70"/>
      <c r="D2906" s="67"/>
      <c r="E2906" s="4" t="s">
        <v>27</v>
      </c>
      <c r="F2906" s="52" t="s">
        <v>624</v>
      </c>
      <c r="G2906" s="7">
        <v>254</v>
      </c>
      <c r="H2906" s="9">
        <v>16.929133858267999</v>
      </c>
      <c r="I2906" s="1">
        <v>6.6929133858269996</v>
      </c>
      <c r="J2906" s="1">
        <v>0.78740157480299999</v>
      </c>
      <c r="K2906" s="1">
        <v>3.543307086614</v>
      </c>
      <c r="L2906" s="1">
        <v>5.5118110236220001</v>
      </c>
      <c r="M2906" s="1">
        <v>1.1811023622050001</v>
      </c>
      <c r="N2906" s="1">
        <v>7.4803149606300003</v>
      </c>
      <c r="O2906" s="1">
        <v>5.5118110236220001</v>
      </c>
      <c r="P2906" s="1">
        <v>3.9370078740159999</v>
      </c>
      <c r="Q2906" s="1">
        <v>14.173228346457</v>
      </c>
      <c r="R2906" s="1">
        <v>11.417322834646001</v>
      </c>
      <c r="S2906" s="1">
        <v>19.291338582677</v>
      </c>
      <c r="T2906" s="1">
        <v>13.779527559054999</v>
      </c>
      <c r="U2906" s="1">
        <v>2.3622047244090001</v>
      </c>
      <c r="V2906" s="1">
        <v>47.637795275591003</v>
      </c>
      <c r="W2906" s="1">
        <v>2.3622047244090001</v>
      </c>
      <c r="X2906" s="1">
        <v>50</v>
      </c>
      <c r="Y2906" s="8">
        <v>162.59842519685</v>
      </c>
    </row>
    <row r="2907" spans="3:25" x14ac:dyDescent="0.2">
      <c r="C2907" s="70"/>
      <c r="D2907" s="67"/>
      <c r="E2907" s="4" t="s">
        <v>28</v>
      </c>
      <c r="F2907" s="52" t="s">
        <v>624</v>
      </c>
      <c r="G2907" s="7">
        <v>288</v>
      </c>
      <c r="H2907" s="9">
        <v>13.194444444444001</v>
      </c>
      <c r="I2907" s="1">
        <v>4.166666666667</v>
      </c>
      <c r="J2907" s="1">
        <v>1.7361111111109999</v>
      </c>
      <c r="K2907" s="1">
        <v>2.4305555555559999</v>
      </c>
      <c r="L2907" s="1">
        <v>5.5555555555560003</v>
      </c>
      <c r="M2907" s="1">
        <v>1.041666666667</v>
      </c>
      <c r="N2907" s="1">
        <v>6.25</v>
      </c>
      <c r="O2907" s="1">
        <v>7.9861111111109997</v>
      </c>
      <c r="P2907" s="1">
        <v>2.7777777777780002</v>
      </c>
      <c r="Q2907" s="1">
        <v>14.583333333333</v>
      </c>
      <c r="R2907" s="1">
        <v>9.7222222222219994</v>
      </c>
      <c r="S2907" s="1">
        <v>15.972222222221999</v>
      </c>
      <c r="T2907" s="1">
        <v>14.236111111111001</v>
      </c>
      <c r="U2907" s="1">
        <v>5.5555555555560003</v>
      </c>
      <c r="V2907" s="1">
        <v>44.444444444444002</v>
      </c>
      <c r="W2907" s="1">
        <v>6.5972222222220003</v>
      </c>
      <c r="X2907" s="1">
        <v>48.958333333333002</v>
      </c>
      <c r="Y2907" s="8">
        <v>156.25</v>
      </c>
    </row>
    <row r="2908" spans="3:25" x14ac:dyDescent="0.2">
      <c r="C2908" s="70"/>
      <c r="D2908" s="67"/>
      <c r="E2908" s="4" t="s">
        <v>29</v>
      </c>
      <c r="F2908" s="52" t="s">
        <v>624</v>
      </c>
      <c r="G2908" s="7">
        <v>1226</v>
      </c>
      <c r="H2908" s="9">
        <v>13.213703099510999</v>
      </c>
      <c r="I2908" s="1">
        <v>5.464926590538</v>
      </c>
      <c r="J2908" s="1">
        <v>0.97879282218600006</v>
      </c>
      <c r="K2908" s="1">
        <v>2.3654159869489999</v>
      </c>
      <c r="L2908" s="1">
        <v>5.3017944535070001</v>
      </c>
      <c r="M2908" s="1">
        <v>0.734094616639</v>
      </c>
      <c r="N2908" s="1">
        <v>7.5040783034259997</v>
      </c>
      <c r="O2908" s="1">
        <v>4.4861337683520004</v>
      </c>
      <c r="P2908" s="1">
        <v>2.3654159869489999</v>
      </c>
      <c r="Q2908" s="1">
        <v>10.522022838499</v>
      </c>
      <c r="R2908" s="1">
        <v>8.8091353996740001</v>
      </c>
      <c r="S2908" s="1">
        <v>16.802610114191999</v>
      </c>
      <c r="T2908" s="1">
        <v>11.011419249592</v>
      </c>
      <c r="U2908" s="1">
        <v>3.181076672104</v>
      </c>
      <c r="V2908" s="1">
        <v>53.996737357259001</v>
      </c>
      <c r="W2908" s="1">
        <v>2.7732463295269998</v>
      </c>
      <c r="X2908" s="1">
        <v>43.230016313214001</v>
      </c>
      <c r="Y2908" s="8">
        <v>149.510603588907</v>
      </c>
    </row>
    <row r="2909" spans="3:25" x14ac:dyDescent="0.2">
      <c r="C2909" s="70"/>
      <c r="D2909" s="67"/>
      <c r="E2909" s="4" t="s">
        <v>30</v>
      </c>
      <c r="F2909" s="52" t="s">
        <v>624</v>
      </c>
      <c r="G2909" s="7">
        <v>542</v>
      </c>
      <c r="H2909" s="9">
        <v>14.944649446493999</v>
      </c>
      <c r="I2909" s="1">
        <v>5.3505535055350002</v>
      </c>
      <c r="J2909" s="1">
        <v>1.2915129151289999</v>
      </c>
      <c r="K2909" s="1">
        <v>2.952029520295</v>
      </c>
      <c r="L2909" s="1">
        <v>5.5350553505539999</v>
      </c>
      <c r="M2909" s="1">
        <v>1.1070110701110001</v>
      </c>
      <c r="N2909" s="1">
        <v>6.826568265683</v>
      </c>
      <c r="O2909" s="1">
        <v>6.826568265683</v>
      </c>
      <c r="P2909" s="1">
        <v>3.3210332103320002</v>
      </c>
      <c r="Q2909" s="1">
        <v>14.391143911439</v>
      </c>
      <c r="R2909" s="1">
        <v>10.516605166052001</v>
      </c>
      <c r="S2909" s="1">
        <v>17.527675276753001</v>
      </c>
      <c r="T2909" s="1">
        <v>14.022140221401999</v>
      </c>
      <c r="U2909" s="1">
        <v>4.0590405904060001</v>
      </c>
      <c r="V2909" s="1">
        <v>45.940959409594001</v>
      </c>
      <c r="W2909" s="1">
        <v>4.6125461254609998</v>
      </c>
      <c r="X2909" s="1">
        <v>49.446494464944998</v>
      </c>
      <c r="Y2909" s="8">
        <v>159.22509225092301</v>
      </c>
    </row>
    <row r="2910" spans="3:25" x14ac:dyDescent="0.2">
      <c r="C2910" s="70"/>
      <c r="D2910" s="66" t="s">
        <v>20</v>
      </c>
      <c r="E2910" s="5" t="s">
        <v>24</v>
      </c>
      <c r="F2910" s="51" t="s">
        <v>624</v>
      </c>
      <c r="G2910" s="6">
        <v>153</v>
      </c>
      <c r="H2910" s="13">
        <v>10.457516339869001</v>
      </c>
      <c r="I2910" s="2">
        <v>5.8823529411760003</v>
      </c>
      <c r="J2910" s="2">
        <v>1.3071895424840001</v>
      </c>
      <c r="K2910" s="2">
        <v>1.9607843137250001</v>
      </c>
      <c r="L2910" s="2">
        <v>2.6143790849670001</v>
      </c>
      <c r="M2910" s="14" t="s">
        <v>61</v>
      </c>
      <c r="N2910" s="2">
        <v>11.764705882353001</v>
      </c>
      <c r="O2910" s="2">
        <v>1.3071895424840001</v>
      </c>
      <c r="P2910" s="2">
        <v>1.3071895424840001</v>
      </c>
      <c r="Q2910" s="2">
        <v>6.5359477124180003</v>
      </c>
      <c r="R2910" s="2">
        <v>12.418300653595001</v>
      </c>
      <c r="S2910" s="2">
        <v>16.993464052288001</v>
      </c>
      <c r="T2910" s="2">
        <v>8.4967320261440005</v>
      </c>
      <c r="U2910" s="2">
        <v>2.6143790849670001</v>
      </c>
      <c r="V2910" s="2">
        <v>55.555555555555998</v>
      </c>
      <c r="W2910" s="2">
        <v>3.2679738562090002</v>
      </c>
      <c r="X2910" s="2">
        <v>41.176470588234999</v>
      </c>
      <c r="Y2910" s="11">
        <v>142.48366013071899</v>
      </c>
    </row>
    <row r="2911" spans="3:25" x14ac:dyDescent="0.2">
      <c r="C2911" s="70"/>
      <c r="D2911" s="67"/>
      <c r="E2911" s="4" t="s">
        <v>25</v>
      </c>
      <c r="F2911" s="52" t="s">
        <v>624</v>
      </c>
      <c r="G2911" s="7">
        <v>174</v>
      </c>
      <c r="H2911" s="9">
        <v>13.218390804598</v>
      </c>
      <c r="I2911" s="1">
        <v>7.4712643678159996</v>
      </c>
      <c r="J2911" s="1">
        <v>0.57471264367800001</v>
      </c>
      <c r="K2911" s="1">
        <v>1.7241379310339999</v>
      </c>
      <c r="L2911" s="1">
        <v>3.4482758620689999</v>
      </c>
      <c r="M2911" s="3" t="s">
        <v>61</v>
      </c>
      <c r="N2911" s="1">
        <v>10.344827586207</v>
      </c>
      <c r="O2911" s="1">
        <v>1.149425287356</v>
      </c>
      <c r="P2911" s="1">
        <v>1.149425287356</v>
      </c>
      <c r="Q2911" s="1">
        <v>6.3218390804600002</v>
      </c>
      <c r="R2911" s="1">
        <v>6.8965517241379999</v>
      </c>
      <c r="S2911" s="1">
        <v>12.64367816092</v>
      </c>
      <c r="T2911" s="1">
        <v>8.0459770114939992</v>
      </c>
      <c r="U2911" s="1">
        <v>1.7241379310339999</v>
      </c>
      <c r="V2911" s="1">
        <v>63.218390804598002</v>
      </c>
      <c r="W2911" s="1">
        <v>0.57471264367800001</v>
      </c>
      <c r="X2911" s="1">
        <v>36.206896551724</v>
      </c>
      <c r="Y2911" s="8">
        <v>138.505747126437</v>
      </c>
    </row>
    <row r="2912" spans="3:25" x14ac:dyDescent="0.2">
      <c r="C2912" s="70"/>
      <c r="D2912" s="67"/>
      <c r="E2912" s="4" t="s">
        <v>26</v>
      </c>
      <c r="F2912" s="52" t="s">
        <v>624</v>
      </c>
      <c r="G2912" s="7">
        <v>180</v>
      </c>
      <c r="H2912" s="9">
        <v>10.555555555555999</v>
      </c>
      <c r="I2912" s="1">
        <v>3.8888888888889999</v>
      </c>
      <c r="J2912" s="1">
        <v>1.1111111111109999</v>
      </c>
      <c r="K2912" s="1">
        <v>2.7777777777780002</v>
      </c>
      <c r="L2912" s="1">
        <v>5.5555555555560003</v>
      </c>
      <c r="M2912" s="1">
        <v>0.555555555556</v>
      </c>
      <c r="N2912" s="1">
        <v>5.5555555555560003</v>
      </c>
      <c r="O2912" s="1">
        <v>1.666666666667</v>
      </c>
      <c r="P2912" s="1">
        <v>1.1111111111109999</v>
      </c>
      <c r="Q2912" s="1">
        <v>8.333333333333</v>
      </c>
      <c r="R2912" s="1">
        <v>11.111111111111001</v>
      </c>
      <c r="S2912" s="1">
        <v>16.666666666666998</v>
      </c>
      <c r="T2912" s="1">
        <v>5.5555555555560003</v>
      </c>
      <c r="U2912" s="1">
        <v>2.2222222222219998</v>
      </c>
      <c r="V2912" s="1">
        <v>58.888888888888999</v>
      </c>
      <c r="W2912" s="1">
        <v>1.666666666667</v>
      </c>
      <c r="X2912" s="1">
        <v>39.444444444444002</v>
      </c>
      <c r="Y2912" s="8">
        <v>137.222222222222</v>
      </c>
    </row>
    <row r="2913" spans="3:25" x14ac:dyDescent="0.2">
      <c r="C2913" s="70"/>
      <c r="D2913" s="67"/>
      <c r="E2913" s="4" t="s">
        <v>27</v>
      </c>
      <c r="F2913" s="52" t="s">
        <v>624</v>
      </c>
      <c r="G2913" s="7">
        <v>121</v>
      </c>
      <c r="H2913" s="9">
        <v>14.876033057851</v>
      </c>
      <c r="I2913" s="1">
        <v>4.1322314049589997</v>
      </c>
      <c r="J2913" s="1">
        <v>1.6528925619829999</v>
      </c>
      <c r="K2913" s="1">
        <v>4.1322314049589997</v>
      </c>
      <c r="L2913" s="1">
        <v>4.9586776859499997</v>
      </c>
      <c r="M2913" s="1">
        <v>2.4793388429749998</v>
      </c>
      <c r="N2913" s="1">
        <v>4.9586776859499997</v>
      </c>
      <c r="O2913" s="1">
        <v>2.4793388429749998</v>
      </c>
      <c r="P2913" s="1">
        <v>2.4793388429749998</v>
      </c>
      <c r="Q2913" s="1">
        <v>10.743801652893</v>
      </c>
      <c r="R2913" s="1">
        <v>15.702479338843</v>
      </c>
      <c r="S2913" s="1">
        <v>23.966942148760001</v>
      </c>
      <c r="T2913" s="1">
        <v>15.702479338843</v>
      </c>
      <c r="U2913" s="1">
        <v>0.82644628099200002</v>
      </c>
      <c r="V2913" s="1">
        <v>51.239669421488003</v>
      </c>
      <c r="W2913" s="1">
        <v>1.6528925619829999</v>
      </c>
      <c r="X2913" s="1">
        <v>47.107438016529002</v>
      </c>
      <c r="Y2913" s="8">
        <v>161.98347107437999</v>
      </c>
    </row>
    <row r="2914" spans="3:25" x14ac:dyDescent="0.2">
      <c r="C2914" s="70"/>
      <c r="D2914" s="67"/>
      <c r="E2914" s="4" t="s">
        <v>28</v>
      </c>
      <c r="F2914" s="52" t="s">
        <v>624</v>
      </c>
      <c r="G2914" s="7">
        <v>135</v>
      </c>
      <c r="H2914" s="9">
        <v>12.592592592593</v>
      </c>
      <c r="I2914" s="1">
        <v>5.1851851851850004</v>
      </c>
      <c r="J2914" s="1">
        <v>2.9629629629630001</v>
      </c>
      <c r="K2914" s="1">
        <v>2.9629629629630001</v>
      </c>
      <c r="L2914" s="1">
        <v>2.9629629629630001</v>
      </c>
      <c r="M2914" s="1">
        <v>1.481481481481</v>
      </c>
      <c r="N2914" s="1">
        <v>5.1851851851850004</v>
      </c>
      <c r="O2914" s="1">
        <v>2.9629629629630001</v>
      </c>
      <c r="P2914" s="1">
        <v>2.9629629629630001</v>
      </c>
      <c r="Q2914" s="1">
        <v>13.333333333333</v>
      </c>
      <c r="R2914" s="1">
        <v>12.592592592593</v>
      </c>
      <c r="S2914" s="1">
        <v>16.296296296295999</v>
      </c>
      <c r="T2914" s="1">
        <v>12.592592592593</v>
      </c>
      <c r="U2914" s="1">
        <v>1.481481481481</v>
      </c>
      <c r="V2914" s="1">
        <v>51.851851851851997</v>
      </c>
      <c r="W2914" s="1">
        <v>5.1851851851850004</v>
      </c>
      <c r="X2914" s="1">
        <v>42.962962962962997</v>
      </c>
      <c r="Y2914" s="8">
        <v>152.59259259259301</v>
      </c>
    </row>
    <row r="2915" spans="3:25" x14ac:dyDescent="0.2">
      <c r="C2915" s="70"/>
      <c r="D2915" s="67"/>
      <c r="E2915" s="4" t="s">
        <v>29</v>
      </c>
      <c r="F2915" s="52" t="s">
        <v>624</v>
      </c>
      <c r="G2915" s="7">
        <v>610</v>
      </c>
      <c r="H2915" s="9">
        <v>12.622950819672001</v>
      </c>
      <c r="I2915" s="1">
        <v>5.2459016393439999</v>
      </c>
      <c r="J2915" s="1">
        <v>1.475409836066</v>
      </c>
      <c r="K2915" s="1">
        <v>2.7868852459019999</v>
      </c>
      <c r="L2915" s="1">
        <v>4.2622950819670002</v>
      </c>
      <c r="M2915" s="1">
        <v>0.98360655737699998</v>
      </c>
      <c r="N2915" s="1">
        <v>6.7213114754100003</v>
      </c>
      <c r="O2915" s="1">
        <v>1.967213114754</v>
      </c>
      <c r="P2915" s="1">
        <v>1.8032786885250001</v>
      </c>
      <c r="Q2915" s="1">
        <v>9.3442622950820002</v>
      </c>
      <c r="R2915" s="1">
        <v>11.147540983607</v>
      </c>
      <c r="S2915" s="1">
        <v>16.885245901638999</v>
      </c>
      <c r="T2915" s="1">
        <v>9.83606557377</v>
      </c>
      <c r="U2915" s="1">
        <v>1.6393442622950001</v>
      </c>
      <c r="V2915" s="1">
        <v>57.049180327869003</v>
      </c>
      <c r="W2915" s="1">
        <v>2.1311475409840002</v>
      </c>
      <c r="X2915" s="1">
        <v>40.819672131148003</v>
      </c>
      <c r="Y2915" s="8">
        <v>145.90163934426201</v>
      </c>
    </row>
    <row r="2916" spans="3:25" x14ac:dyDescent="0.2">
      <c r="C2916" s="70"/>
      <c r="D2916" s="67"/>
      <c r="E2916" s="4" t="s">
        <v>30</v>
      </c>
      <c r="F2916" s="52" t="s">
        <v>624</v>
      </c>
      <c r="G2916" s="7">
        <v>256</v>
      </c>
      <c r="H2916" s="9">
        <v>13.671875</v>
      </c>
      <c r="I2916" s="1">
        <v>4.6875</v>
      </c>
      <c r="J2916" s="1">
        <v>2.34375</v>
      </c>
      <c r="K2916" s="1">
        <v>3.515625</v>
      </c>
      <c r="L2916" s="1">
        <v>3.90625</v>
      </c>
      <c r="M2916" s="1">
        <v>1.953125</v>
      </c>
      <c r="N2916" s="1">
        <v>5.078125</v>
      </c>
      <c r="O2916" s="1">
        <v>2.734375</v>
      </c>
      <c r="P2916" s="1">
        <v>2.734375</v>
      </c>
      <c r="Q2916" s="1">
        <v>12.109375</v>
      </c>
      <c r="R2916" s="1">
        <v>14.0625</v>
      </c>
      <c r="S2916" s="1">
        <v>19.921875</v>
      </c>
      <c r="T2916" s="1">
        <v>14.0625</v>
      </c>
      <c r="U2916" s="1">
        <v>1.171875</v>
      </c>
      <c r="V2916" s="1">
        <v>51.5625</v>
      </c>
      <c r="W2916" s="1">
        <v>3.515625</v>
      </c>
      <c r="X2916" s="1">
        <v>44.921875</v>
      </c>
      <c r="Y2916" s="8">
        <v>157.03125</v>
      </c>
    </row>
    <row r="2917" spans="3:25" x14ac:dyDescent="0.2">
      <c r="C2917" s="70"/>
      <c r="D2917" s="66" t="s">
        <v>21</v>
      </c>
      <c r="E2917" s="5" t="s">
        <v>24</v>
      </c>
      <c r="F2917" s="51" t="s">
        <v>624</v>
      </c>
      <c r="G2917" s="6">
        <v>149</v>
      </c>
      <c r="H2917" s="13">
        <v>13.422818791946</v>
      </c>
      <c r="I2917" s="2">
        <v>5.3691275167789998</v>
      </c>
      <c r="J2917" s="2">
        <v>0.67114093959700005</v>
      </c>
      <c r="K2917" s="2">
        <v>3.355704697987</v>
      </c>
      <c r="L2917" s="2">
        <v>4.0268456375839996</v>
      </c>
      <c r="M2917" s="14" t="s">
        <v>61</v>
      </c>
      <c r="N2917" s="2">
        <v>10.067114093960001</v>
      </c>
      <c r="O2917" s="2">
        <v>0.67114093959700005</v>
      </c>
      <c r="P2917" s="2">
        <v>0.67114093959700005</v>
      </c>
      <c r="Q2917" s="2">
        <v>2.0134228187919998</v>
      </c>
      <c r="R2917" s="2">
        <v>5.3691275167789998</v>
      </c>
      <c r="S2917" s="2">
        <v>14.093959731544</v>
      </c>
      <c r="T2917" s="2">
        <v>8.0536912751679992</v>
      </c>
      <c r="U2917" s="2">
        <v>4.6979865771810001</v>
      </c>
      <c r="V2917" s="2">
        <v>61.073825503355998</v>
      </c>
      <c r="W2917" s="14" t="s">
        <v>61</v>
      </c>
      <c r="X2917" s="2">
        <v>38.926174496644002</v>
      </c>
      <c r="Y2917" s="11">
        <v>133.55704697986599</v>
      </c>
    </row>
    <row r="2918" spans="3:25" x14ac:dyDescent="0.2">
      <c r="C2918" s="70"/>
      <c r="D2918" s="67"/>
      <c r="E2918" s="4" t="s">
        <v>25</v>
      </c>
      <c r="F2918" s="52" t="s">
        <v>624</v>
      </c>
      <c r="G2918" s="7">
        <v>155</v>
      </c>
      <c r="H2918" s="9">
        <v>10.322580645161</v>
      </c>
      <c r="I2918" s="1">
        <v>5.8064516129030004</v>
      </c>
      <c r="J2918" s="1">
        <v>0.64516129032299996</v>
      </c>
      <c r="K2918" s="1">
        <v>0.64516129032299996</v>
      </c>
      <c r="L2918" s="1">
        <v>2.5806451612900001</v>
      </c>
      <c r="M2918" s="1">
        <v>0.64516129032299996</v>
      </c>
      <c r="N2918" s="1">
        <v>9.0322580645160002</v>
      </c>
      <c r="O2918" s="1">
        <v>3.2258064516129998</v>
      </c>
      <c r="P2918" s="1">
        <v>0.64516129032299996</v>
      </c>
      <c r="Q2918" s="1">
        <v>6.4516129032259997</v>
      </c>
      <c r="R2918" s="1">
        <v>4.5161290322580001</v>
      </c>
      <c r="S2918" s="1">
        <v>14.838709677419001</v>
      </c>
      <c r="T2918" s="1">
        <v>7.7419354838709999</v>
      </c>
      <c r="U2918" s="1">
        <v>1.2903225806450001</v>
      </c>
      <c r="V2918" s="1">
        <v>65.806451612903004</v>
      </c>
      <c r="W2918" s="1">
        <v>1.2903225806450001</v>
      </c>
      <c r="X2918" s="1">
        <v>32.903225806451999</v>
      </c>
      <c r="Y2918" s="8">
        <v>135.48387096774201</v>
      </c>
    </row>
    <row r="2919" spans="3:25" x14ac:dyDescent="0.2">
      <c r="C2919" s="70"/>
      <c r="D2919" s="67"/>
      <c r="E2919" s="4" t="s">
        <v>26</v>
      </c>
      <c r="F2919" s="52" t="s">
        <v>624</v>
      </c>
      <c r="G2919" s="7">
        <v>175</v>
      </c>
      <c r="H2919" s="9">
        <v>13.142857142857</v>
      </c>
      <c r="I2919" s="1">
        <v>5.1428571428570002</v>
      </c>
      <c r="J2919" s="1">
        <v>0.57142857142900005</v>
      </c>
      <c r="K2919" s="1">
        <v>2.285714285714</v>
      </c>
      <c r="L2919" s="1">
        <v>8.5714285714289993</v>
      </c>
      <c r="M2919" s="1">
        <v>0.57142857142900005</v>
      </c>
      <c r="N2919" s="1">
        <v>7.4285714285709998</v>
      </c>
      <c r="O2919" s="1">
        <v>4.5714285714290002</v>
      </c>
      <c r="P2919" s="1">
        <v>3.4285714285709998</v>
      </c>
      <c r="Q2919" s="1">
        <v>8.5714285714289993</v>
      </c>
      <c r="R2919" s="1">
        <v>6.8571428571429998</v>
      </c>
      <c r="S2919" s="1">
        <v>20.571428571428999</v>
      </c>
      <c r="T2919" s="1">
        <v>13.142857142857</v>
      </c>
      <c r="U2919" s="1">
        <v>4.5714285714290002</v>
      </c>
      <c r="V2919" s="1">
        <v>54.285714285714</v>
      </c>
      <c r="W2919" s="1">
        <v>1.714285714286</v>
      </c>
      <c r="X2919" s="1">
        <v>44</v>
      </c>
      <c r="Y2919" s="8">
        <v>155.42857142857099</v>
      </c>
    </row>
    <row r="2920" spans="3:25" x14ac:dyDescent="0.2">
      <c r="C2920" s="70"/>
      <c r="D2920" s="67"/>
      <c r="E2920" s="4" t="s">
        <v>27</v>
      </c>
      <c r="F2920" s="52" t="s">
        <v>624</v>
      </c>
      <c r="G2920" s="7">
        <v>133</v>
      </c>
      <c r="H2920" s="9">
        <v>18.796992481202999</v>
      </c>
      <c r="I2920" s="1">
        <v>9.0225563909769999</v>
      </c>
      <c r="J2920" s="3" t="s">
        <v>61</v>
      </c>
      <c r="K2920" s="1">
        <v>3.0075187969920001</v>
      </c>
      <c r="L2920" s="1">
        <v>6.0150375939850003</v>
      </c>
      <c r="M2920" s="3" t="s">
        <v>61</v>
      </c>
      <c r="N2920" s="1">
        <v>9.7744360902260006</v>
      </c>
      <c r="O2920" s="1">
        <v>8.2706766917289993</v>
      </c>
      <c r="P2920" s="1">
        <v>5.2631578947369997</v>
      </c>
      <c r="Q2920" s="1">
        <v>17.293233082707001</v>
      </c>
      <c r="R2920" s="1">
        <v>7.5187969924809996</v>
      </c>
      <c r="S2920" s="1">
        <v>15.037593984961999</v>
      </c>
      <c r="T2920" s="1">
        <v>12.030075187970001</v>
      </c>
      <c r="U2920" s="1">
        <v>3.7593984962409999</v>
      </c>
      <c r="V2920" s="1">
        <v>44.360902255638997</v>
      </c>
      <c r="W2920" s="1">
        <v>3.0075187969920001</v>
      </c>
      <c r="X2920" s="1">
        <v>52.631578947367998</v>
      </c>
      <c r="Y2920" s="8">
        <v>163.157894736842</v>
      </c>
    </row>
    <row r="2921" spans="3:25" x14ac:dyDescent="0.2">
      <c r="C2921" s="70"/>
      <c r="D2921" s="67"/>
      <c r="E2921" s="4" t="s">
        <v>28</v>
      </c>
      <c r="F2921" s="52" t="s">
        <v>624</v>
      </c>
      <c r="G2921" s="7">
        <v>153</v>
      </c>
      <c r="H2921" s="9">
        <v>13.725490196078001</v>
      </c>
      <c r="I2921" s="1">
        <v>3.2679738562090002</v>
      </c>
      <c r="J2921" s="1">
        <v>0.65359477124200005</v>
      </c>
      <c r="K2921" s="1">
        <v>1.9607843137250001</v>
      </c>
      <c r="L2921" s="1">
        <v>7.8431372549020004</v>
      </c>
      <c r="M2921" s="1">
        <v>0.65359477124200005</v>
      </c>
      <c r="N2921" s="1">
        <v>7.1895424836600004</v>
      </c>
      <c r="O2921" s="1">
        <v>12.418300653595001</v>
      </c>
      <c r="P2921" s="1">
        <v>2.6143790849670001</v>
      </c>
      <c r="Q2921" s="1">
        <v>15.686274509804001</v>
      </c>
      <c r="R2921" s="1">
        <v>7.1895424836600004</v>
      </c>
      <c r="S2921" s="1">
        <v>15.686274509804001</v>
      </c>
      <c r="T2921" s="1">
        <v>15.686274509804001</v>
      </c>
      <c r="U2921" s="1">
        <v>9.1503267973860005</v>
      </c>
      <c r="V2921" s="1">
        <v>37.908496732026002</v>
      </c>
      <c r="W2921" s="1">
        <v>7.8431372549020004</v>
      </c>
      <c r="X2921" s="1">
        <v>54.248366013072001</v>
      </c>
      <c r="Y2921" s="8">
        <v>159.47712418300699</v>
      </c>
    </row>
    <row r="2922" spans="3:25" x14ac:dyDescent="0.2">
      <c r="C2922" s="70"/>
      <c r="D2922" s="67"/>
      <c r="E2922" s="4" t="s">
        <v>29</v>
      </c>
      <c r="F2922" s="52" t="s">
        <v>624</v>
      </c>
      <c r="G2922" s="7">
        <v>616</v>
      </c>
      <c r="H2922" s="9">
        <v>13.798701298700999</v>
      </c>
      <c r="I2922" s="1">
        <v>5.6818181818179996</v>
      </c>
      <c r="J2922" s="1">
        <v>0.487012987013</v>
      </c>
      <c r="K2922" s="1">
        <v>1.948051948052</v>
      </c>
      <c r="L2922" s="1">
        <v>6.3311688311690002</v>
      </c>
      <c r="M2922" s="1">
        <v>0.487012987013</v>
      </c>
      <c r="N2922" s="1">
        <v>8.2792207792209993</v>
      </c>
      <c r="O2922" s="1">
        <v>6.9805194805189998</v>
      </c>
      <c r="P2922" s="1">
        <v>2.922077922078</v>
      </c>
      <c r="Q2922" s="1">
        <v>11.688311688312</v>
      </c>
      <c r="R2922" s="1">
        <v>6.4935064935059996</v>
      </c>
      <c r="S2922" s="1">
        <v>16.720779220779001</v>
      </c>
      <c r="T2922" s="1">
        <v>12.175324675324999</v>
      </c>
      <c r="U2922" s="1">
        <v>4.707792207792</v>
      </c>
      <c r="V2922" s="1">
        <v>50.974025974025999</v>
      </c>
      <c r="W2922" s="1">
        <v>3.4090909090910002</v>
      </c>
      <c r="X2922" s="1">
        <v>45.616883116883002</v>
      </c>
      <c r="Y2922" s="8">
        <v>153.08441558441601</v>
      </c>
    </row>
    <row r="2923" spans="3:25" x14ac:dyDescent="0.2">
      <c r="C2923" s="70"/>
      <c r="D2923" s="67"/>
      <c r="E2923" s="4" t="s">
        <v>30</v>
      </c>
      <c r="F2923" s="52" t="s">
        <v>624</v>
      </c>
      <c r="G2923" s="7">
        <v>286</v>
      </c>
      <c r="H2923" s="9">
        <v>16.083916083916002</v>
      </c>
      <c r="I2923" s="1">
        <v>5.9440559440560001</v>
      </c>
      <c r="J2923" s="1">
        <v>0.34965034965000003</v>
      </c>
      <c r="K2923" s="1">
        <v>2.4475524475519999</v>
      </c>
      <c r="L2923" s="1">
        <v>6.9930069930069996</v>
      </c>
      <c r="M2923" s="1">
        <v>0.34965034965000003</v>
      </c>
      <c r="N2923" s="1">
        <v>8.3916083916080009</v>
      </c>
      <c r="O2923" s="1">
        <v>10.48951048951</v>
      </c>
      <c r="P2923" s="1">
        <v>3.8461538461539999</v>
      </c>
      <c r="Q2923" s="1">
        <v>16.433566433566</v>
      </c>
      <c r="R2923" s="1">
        <v>7.3426573426569997</v>
      </c>
      <c r="S2923" s="1">
        <v>15.384615384615</v>
      </c>
      <c r="T2923" s="1">
        <v>13.986013986013999</v>
      </c>
      <c r="U2923" s="1">
        <v>6.6433566433570004</v>
      </c>
      <c r="V2923" s="1">
        <v>40.909090909090999</v>
      </c>
      <c r="W2923" s="1">
        <v>5.594405594406</v>
      </c>
      <c r="X2923" s="1">
        <v>53.496503496503003</v>
      </c>
      <c r="Y2923" s="8">
        <v>161.188811188811</v>
      </c>
    </row>
    <row r="2924" spans="3:25" x14ac:dyDescent="0.2">
      <c r="C2924" s="66" t="s">
        <v>31</v>
      </c>
      <c r="D2924" s="66" t="s">
        <v>23</v>
      </c>
      <c r="E2924" s="5" t="s">
        <v>32</v>
      </c>
      <c r="F2924" s="51" t="s">
        <v>624</v>
      </c>
      <c r="G2924" s="6">
        <v>72</v>
      </c>
      <c r="H2924" s="13">
        <v>20.833333333333002</v>
      </c>
      <c r="I2924" s="2">
        <v>4.166666666667</v>
      </c>
      <c r="J2924" s="2">
        <v>2.7777777777780002</v>
      </c>
      <c r="K2924" s="2">
        <v>5.5555555555560003</v>
      </c>
      <c r="L2924" s="2">
        <v>11.111111111111001</v>
      </c>
      <c r="M2924" s="2">
        <v>1.3888888888890001</v>
      </c>
      <c r="N2924" s="2">
        <v>6.9444444444439997</v>
      </c>
      <c r="O2924" s="2">
        <v>6.9444444444439997</v>
      </c>
      <c r="P2924" s="2">
        <v>2.7777777777780002</v>
      </c>
      <c r="Q2924" s="2">
        <v>8.333333333333</v>
      </c>
      <c r="R2924" s="2">
        <v>9.7222222222219994</v>
      </c>
      <c r="S2924" s="2">
        <v>16.666666666666998</v>
      </c>
      <c r="T2924" s="2">
        <v>11.111111111111001</v>
      </c>
      <c r="U2924" s="2">
        <v>8.333333333333</v>
      </c>
      <c r="V2924" s="2">
        <v>41.666666666666998</v>
      </c>
      <c r="W2924" s="2">
        <v>1.3888888888890001</v>
      </c>
      <c r="X2924" s="2">
        <v>56.944444444444002</v>
      </c>
      <c r="Y2924" s="11">
        <v>159.722222222222</v>
      </c>
    </row>
    <row r="2925" spans="3:25" ht="26" x14ac:dyDescent="0.2">
      <c r="C2925" s="70"/>
      <c r="D2925" s="67"/>
      <c r="E2925" s="4" t="s">
        <v>33</v>
      </c>
      <c r="F2925" s="52" t="s">
        <v>624</v>
      </c>
      <c r="G2925" s="7">
        <v>1007</v>
      </c>
      <c r="H2925" s="9">
        <v>12.313803376365</v>
      </c>
      <c r="I2925" s="1">
        <v>5.8589870903670001</v>
      </c>
      <c r="J2925" s="1">
        <v>0.89374379344599997</v>
      </c>
      <c r="K2925" s="1">
        <v>1.688182720953</v>
      </c>
      <c r="L2925" s="1">
        <v>3.8728897715990001</v>
      </c>
      <c r="M2925" s="1">
        <v>0.39721946375400002</v>
      </c>
      <c r="N2925" s="1">
        <v>8.1429990069509994</v>
      </c>
      <c r="O2925" s="1">
        <v>2.2840119165839998</v>
      </c>
      <c r="P2925" s="1">
        <v>1.2909632572</v>
      </c>
      <c r="Q2925" s="1">
        <v>9.2353525322739998</v>
      </c>
      <c r="R2925" s="1">
        <v>8.4409136047669993</v>
      </c>
      <c r="S2925" s="1">
        <v>16.087388282026001</v>
      </c>
      <c r="T2925" s="1">
        <v>8.4409136047669993</v>
      </c>
      <c r="U2925" s="1">
        <v>2.3833167825219999</v>
      </c>
      <c r="V2925" s="1">
        <v>57.696127110227998</v>
      </c>
      <c r="W2925" s="1">
        <v>2.2840119165839998</v>
      </c>
      <c r="X2925" s="1">
        <v>40.019860973188003</v>
      </c>
      <c r="Y2925" s="8">
        <v>141.310824230387</v>
      </c>
    </row>
    <row r="2926" spans="3:25" ht="39" x14ac:dyDescent="0.2">
      <c r="C2926" s="70"/>
      <c r="D2926" s="67"/>
      <c r="E2926" s="4" t="s">
        <v>34</v>
      </c>
      <c r="F2926" s="52" t="s">
        <v>625</v>
      </c>
      <c r="G2926" s="7">
        <v>15</v>
      </c>
      <c r="H2926" s="9">
        <v>6.666666666667</v>
      </c>
      <c r="I2926" s="1">
        <v>6.666666666667</v>
      </c>
      <c r="J2926" s="3" t="s">
        <v>61</v>
      </c>
      <c r="K2926" s="3" t="s">
        <v>61</v>
      </c>
      <c r="L2926" s="1">
        <v>6.666666666667</v>
      </c>
      <c r="M2926" s="3" t="s">
        <v>61</v>
      </c>
      <c r="N2926" s="1">
        <v>20</v>
      </c>
      <c r="O2926" s="1">
        <v>6.666666666667</v>
      </c>
      <c r="P2926" s="3" t="s">
        <v>61</v>
      </c>
      <c r="Q2926" s="1">
        <v>13.333333333333</v>
      </c>
      <c r="R2926" s="1">
        <v>6.666666666667</v>
      </c>
      <c r="S2926" s="1">
        <v>13.333333333333</v>
      </c>
      <c r="T2926" s="1">
        <v>13.333333333333</v>
      </c>
      <c r="U2926" s="1">
        <v>13.333333333333</v>
      </c>
      <c r="V2926" s="1">
        <v>53.333333333333002</v>
      </c>
      <c r="W2926" s="3" t="s">
        <v>61</v>
      </c>
      <c r="X2926" s="1">
        <v>46.666666666666998</v>
      </c>
      <c r="Y2926" s="8">
        <v>160</v>
      </c>
    </row>
    <row r="2927" spans="3:25" ht="39" x14ac:dyDescent="0.2">
      <c r="C2927" s="70"/>
      <c r="D2927" s="67"/>
      <c r="E2927" s="4" t="s">
        <v>35</v>
      </c>
      <c r="F2927" s="52" t="s">
        <v>624</v>
      </c>
      <c r="G2927" s="7">
        <v>197</v>
      </c>
      <c r="H2927" s="9">
        <v>13.705583756345</v>
      </c>
      <c r="I2927" s="1">
        <v>5.5837563451780001</v>
      </c>
      <c r="J2927" s="1">
        <v>1.0152284263960001</v>
      </c>
      <c r="K2927" s="1">
        <v>5.0761421319800002</v>
      </c>
      <c r="L2927" s="1">
        <v>7.1065989847719999</v>
      </c>
      <c r="M2927" s="1">
        <v>1.0152284263960001</v>
      </c>
      <c r="N2927" s="1">
        <v>7.6142131979699998</v>
      </c>
      <c r="O2927" s="1">
        <v>6.0913705583760001</v>
      </c>
      <c r="P2927" s="1">
        <v>5.0761421319800002</v>
      </c>
      <c r="Q2927" s="1">
        <v>7.6142131979699998</v>
      </c>
      <c r="R2927" s="1">
        <v>11.675126903553</v>
      </c>
      <c r="S2927" s="1">
        <v>24.873096446700998</v>
      </c>
      <c r="T2927" s="1">
        <v>16.751269035532999</v>
      </c>
      <c r="U2927" s="1">
        <v>3.553299492386</v>
      </c>
      <c r="V2927" s="1">
        <v>48.730964467005002</v>
      </c>
      <c r="W2927" s="1">
        <v>1.522842639594</v>
      </c>
      <c r="X2927" s="1">
        <v>49.746192893401002</v>
      </c>
      <c r="Y2927" s="8">
        <v>167.005076142132</v>
      </c>
    </row>
    <row r="2928" spans="3:25" ht="26" x14ac:dyDescent="0.2">
      <c r="C2928" s="70"/>
      <c r="D2928" s="67"/>
      <c r="E2928" s="4" t="s">
        <v>36</v>
      </c>
      <c r="F2928" s="52" t="s">
        <v>624</v>
      </c>
      <c r="G2928" s="7">
        <v>205</v>
      </c>
      <c r="H2928" s="9">
        <v>13.170731707317</v>
      </c>
      <c r="I2928" s="1">
        <v>3.4146341463410002</v>
      </c>
      <c r="J2928" s="1">
        <v>0.97560975609800005</v>
      </c>
      <c r="K2928" s="1">
        <v>2.9268292682929999</v>
      </c>
      <c r="L2928" s="1">
        <v>5.8536585365849998</v>
      </c>
      <c r="M2928" s="1">
        <v>0.48780487804900002</v>
      </c>
      <c r="N2928" s="1">
        <v>7.3170731707319998</v>
      </c>
      <c r="O2928" s="1">
        <v>5.8536585365849998</v>
      </c>
      <c r="P2928" s="1">
        <v>1.951219512195</v>
      </c>
      <c r="Q2928" s="1">
        <v>8.7804878048779997</v>
      </c>
      <c r="R2928" s="1">
        <v>8.2926829268290003</v>
      </c>
      <c r="S2928" s="1">
        <v>10.731707317073001</v>
      </c>
      <c r="T2928" s="1">
        <v>12.195121951220001</v>
      </c>
      <c r="U2928" s="1">
        <v>4.3902439024389999</v>
      </c>
      <c r="V2928" s="1">
        <v>55.609756097560997</v>
      </c>
      <c r="W2928" s="1">
        <v>3.90243902439</v>
      </c>
      <c r="X2928" s="1">
        <v>40.487804878048998</v>
      </c>
      <c r="Y2928" s="8">
        <v>145.85365853658499</v>
      </c>
    </row>
    <row r="2929" spans="3:25" x14ac:dyDescent="0.2">
      <c r="C2929" s="70"/>
      <c r="D2929" s="67"/>
      <c r="E2929" s="4" t="s">
        <v>37</v>
      </c>
      <c r="F2929" s="52" t="s">
        <v>625</v>
      </c>
      <c r="G2929" s="7">
        <v>32</v>
      </c>
      <c r="H2929" s="9">
        <v>12.5</v>
      </c>
      <c r="I2929" s="1">
        <v>9.375</v>
      </c>
      <c r="J2929" s="3" t="s">
        <v>61</v>
      </c>
      <c r="K2929" s="3" t="s">
        <v>61</v>
      </c>
      <c r="L2929" s="1">
        <v>3.125</v>
      </c>
      <c r="M2929" s="1">
        <v>3.125</v>
      </c>
      <c r="N2929" s="1">
        <v>15.625</v>
      </c>
      <c r="O2929" s="1">
        <v>15.625</v>
      </c>
      <c r="P2929" s="1">
        <v>9.375</v>
      </c>
      <c r="Q2929" s="1">
        <v>25</v>
      </c>
      <c r="R2929" s="1">
        <v>6.25</v>
      </c>
      <c r="S2929" s="1">
        <v>18.75</v>
      </c>
      <c r="T2929" s="1">
        <v>21.875</v>
      </c>
      <c r="U2929" s="1">
        <v>6.25</v>
      </c>
      <c r="V2929" s="1">
        <v>28.125</v>
      </c>
      <c r="W2929" s="1">
        <v>12.5</v>
      </c>
      <c r="X2929" s="1">
        <v>59.375</v>
      </c>
      <c r="Y2929" s="8">
        <v>187.5</v>
      </c>
    </row>
    <row r="2930" spans="3:25" x14ac:dyDescent="0.2">
      <c r="C2930" s="70"/>
      <c r="D2930" s="66" t="s">
        <v>20</v>
      </c>
      <c r="E2930" s="5" t="s">
        <v>32</v>
      </c>
      <c r="F2930" s="51" t="s">
        <v>625</v>
      </c>
      <c r="G2930" s="6">
        <v>38</v>
      </c>
      <c r="H2930" s="13">
        <v>21.052631578947</v>
      </c>
      <c r="I2930" s="2">
        <v>5.2631578947369997</v>
      </c>
      <c r="J2930" s="2">
        <v>5.2631578947369997</v>
      </c>
      <c r="K2930" s="2">
        <v>5.2631578947369997</v>
      </c>
      <c r="L2930" s="2">
        <v>13.157894736842</v>
      </c>
      <c r="M2930" s="2">
        <v>2.6315789473679998</v>
      </c>
      <c r="N2930" s="2">
        <v>7.8947368421049999</v>
      </c>
      <c r="O2930" s="2">
        <v>5.2631578947369997</v>
      </c>
      <c r="P2930" s="2">
        <v>5.2631578947369997</v>
      </c>
      <c r="Q2930" s="2">
        <v>10.526315789473999</v>
      </c>
      <c r="R2930" s="2">
        <v>15.789473684211</v>
      </c>
      <c r="S2930" s="2">
        <v>18.421052631578998</v>
      </c>
      <c r="T2930" s="2">
        <v>7.8947368421049999</v>
      </c>
      <c r="U2930" s="2">
        <v>5.2631578947369997</v>
      </c>
      <c r="V2930" s="2">
        <v>42.105263157895003</v>
      </c>
      <c r="W2930" s="2">
        <v>2.6315789473679998</v>
      </c>
      <c r="X2930" s="2">
        <v>55.263157894736999</v>
      </c>
      <c r="Y2930" s="11">
        <v>173.68421052631601</v>
      </c>
    </row>
    <row r="2931" spans="3:25" ht="26" x14ac:dyDescent="0.2">
      <c r="C2931" s="70"/>
      <c r="D2931" s="67"/>
      <c r="E2931" s="4" t="s">
        <v>33</v>
      </c>
      <c r="F2931" s="52" t="s">
        <v>624</v>
      </c>
      <c r="G2931" s="7">
        <v>566</v>
      </c>
      <c r="H2931" s="9">
        <v>11.484098939929</v>
      </c>
      <c r="I2931" s="1">
        <v>4.946996466431</v>
      </c>
      <c r="J2931" s="1">
        <v>1.236749116608</v>
      </c>
      <c r="K2931" s="1">
        <v>1.766784452297</v>
      </c>
      <c r="L2931" s="1">
        <v>3.3568904593640001</v>
      </c>
      <c r="M2931" s="1">
        <v>0.35335689045899998</v>
      </c>
      <c r="N2931" s="1">
        <v>7.5971731448759998</v>
      </c>
      <c r="O2931" s="1">
        <v>1.413427561837</v>
      </c>
      <c r="P2931" s="1">
        <v>1.413427561837</v>
      </c>
      <c r="Q2931" s="1">
        <v>8.1272084805650007</v>
      </c>
      <c r="R2931" s="1">
        <v>10.600706713780999</v>
      </c>
      <c r="S2931" s="1">
        <v>15.547703180212</v>
      </c>
      <c r="T2931" s="1">
        <v>7.7738515901060001</v>
      </c>
      <c r="U2931" s="1">
        <v>1.413427561837</v>
      </c>
      <c r="V2931" s="1">
        <v>59.717314487632997</v>
      </c>
      <c r="W2931" s="1">
        <v>2.1201413427559999</v>
      </c>
      <c r="X2931" s="1">
        <v>38.162544169611003</v>
      </c>
      <c r="Y2931" s="8">
        <v>138.86925795053</v>
      </c>
    </row>
    <row r="2932" spans="3:25" ht="39" x14ac:dyDescent="0.2">
      <c r="C2932" s="70"/>
      <c r="D2932" s="67"/>
      <c r="E2932" s="4" t="s">
        <v>34</v>
      </c>
      <c r="F2932" s="52" t="s">
        <v>625</v>
      </c>
      <c r="G2932" s="7">
        <v>7</v>
      </c>
      <c r="H2932" s="9">
        <v>14.285714285714</v>
      </c>
      <c r="I2932" s="3" t="s">
        <v>61</v>
      </c>
      <c r="J2932" s="3" t="s">
        <v>61</v>
      </c>
      <c r="K2932" s="3" t="s">
        <v>61</v>
      </c>
      <c r="L2932" s="3" t="s">
        <v>61</v>
      </c>
      <c r="M2932" s="3" t="s">
        <v>61</v>
      </c>
      <c r="N2932" s="1">
        <v>14.285714285714</v>
      </c>
      <c r="O2932" s="3" t="s">
        <v>61</v>
      </c>
      <c r="P2932" s="3" t="s">
        <v>61</v>
      </c>
      <c r="Q2932" s="3" t="s">
        <v>61</v>
      </c>
      <c r="R2932" s="1">
        <v>14.285714285714</v>
      </c>
      <c r="S2932" s="1">
        <v>14.285714285714</v>
      </c>
      <c r="T2932" s="1">
        <v>14.285714285714</v>
      </c>
      <c r="U2932" s="1">
        <v>14.285714285714</v>
      </c>
      <c r="V2932" s="1">
        <v>57.142857142856997</v>
      </c>
      <c r="W2932" s="3" t="s">
        <v>61</v>
      </c>
      <c r="X2932" s="1">
        <v>42.857142857143003</v>
      </c>
      <c r="Y2932" s="8">
        <v>142.857142857143</v>
      </c>
    </row>
    <row r="2933" spans="3:25" ht="39" x14ac:dyDescent="0.2">
      <c r="C2933" s="70"/>
      <c r="D2933" s="67"/>
      <c r="E2933" s="4" t="s">
        <v>35</v>
      </c>
      <c r="F2933" s="52" t="s">
        <v>624</v>
      </c>
      <c r="G2933" s="7">
        <v>78</v>
      </c>
      <c r="H2933" s="9">
        <v>14.102564102563999</v>
      </c>
      <c r="I2933" s="1">
        <v>10.25641025641</v>
      </c>
      <c r="J2933" s="1">
        <v>1.2820512820509999</v>
      </c>
      <c r="K2933" s="1">
        <v>6.4102564102560002</v>
      </c>
      <c r="L2933" s="1">
        <v>7.6923076923079998</v>
      </c>
      <c r="M2933" s="1">
        <v>2.564102564103</v>
      </c>
      <c r="N2933" s="1">
        <v>6.4102564102560002</v>
      </c>
      <c r="O2933" s="1">
        <v>2.564102564103</v>
      </c>
      <c r="P2933" s="1">
        <v>2.564102564103</v>
      </c>
      <c r="Q2933" s="1">
        <v>8.9743589743589993</v>
      </c>
      <c r="R2933" s="1">
        <v>15.384615384615</v>
      </c>
      <c r="S2933" s="1">
        <v>28.205128205127998</v>
      </c>
      <c r="T2933" s="1">
        <v>19.230769230768999</v>
      </c>
      <c r="U2933" s="1">
        <v>1.2820512820509999</v>
      </c>
      <c r="V2933" s="1">
        <v>47.435897435896997</v>
      </c>
      <c r="W2933" s="1">
        <v>1.2820512820509999</v>
      </c>
      <c r="X2933" s="1">
        <v>51.282051282051</v>
      </c>
      <c r="Y2933" s="8">
        <v>175.641025641026</v>
      </c>
    </row>
    <row r="2934" spans="3:25" ht="26" x14ac:dyDescent="0.2">
      <c r="C2934" s="70"/>
      <c r="D2934" s="67"/>
      <c r="E2934" s="4" t="s">
        <v>36</v>
      </c>
      <c r="F2934" s="52" t="s">
        <v>624</v>
      </c>
      <c r="G2934" s="7">
        <v>58</v>
      </c>
      <c r="H2934" s="9">
        <v>12.068965517241001</v>
      </c>
      <c r="I2934" s="1">
        <v>3.4482758620689999</v>
      </c>
      <c r="J2934" s="1">
        <v>1.7241379310339999</v>
      </c>
      <c r="K2934" s="1">
        <v>5.1724137931029999</v>
      </c>
      <c r="L2934" s="3" t="s">
        <v>61</v>
      </c>
      <c r="M2934" s="3" t="s">
        <v>61</v>
      </c>
      <c r="N2934" s="1">
        <v>6.8965517241379999</v>
      </c>
      <c r="O2934" s="1">
        <v>1.7241379310339999</v>
      </c>
      <c r="P2934" s="3" t="s">
        <v>61</v>
      </c>
      <c r="Q2934" s="1">
        <v>8.6206896551720007</v>
      </c>
      <c r="R2934" s="1">
        <v>10.344827586207</v>
      </c>
      <c r="S2934" s="1">
        <v>13.793103448276</v>
      </c>
      <c r="T2934" s="1">
        <v>10.344827586207</v>
      </c>
      <c r="U2934" s="1">
        <v>1.7241379310339999</v>
      </c>
      <c r="V2934" s="1">
        <v>56.896551724138</v>
      </c>
      <c r="W2934" s="1">
        <v>5.1724137931029999</v>
      </c>
      <c r="X2934" s="1">
        <v>37.931034482759003</v>
      </c>
      <c r="Y2934" s="8">
        <v>137.931034482759</v>
      </c>
    </row>
    <row r="2935" spans="3:25" x14ac:dyDescent="0.2">
      <c r="C2935" s="70"/>
      <c r="D2935" s="67"/>
      <c r="E2935" s="4" t="s">
        <v>37</v>
      </c>
      <c r="F2935" s="52" t="s">
        <v>625</v>
      </c>
      <c r="G2935" s="7">
        <v>16</v>
      </c>
      <c r="H2935" s="9">
        <v>6.25</v>
      </c>
      <c r="I2935" s="1">
        <v>6.25</v>
      </c>
      <c r="J2935" s="3" t="s">
        <v>61</v>
      </c>
      <c r="K2935" s="3" t="s">
        <v>61</v>
      </c>
      <c r="L2935" s="3" t="s">
        <v>61</v>
      </c>
      <c r="M2935" s="1">
        <v>6.25</v>
      </c>
      <c r="N2935" s="1">
        <v>18.75</v>
      </c>
      <c r="O2935" s="1">
        <v>6.25</v>
      </c>
      <c r="P2935" s="1">
        <v>6.25</v>
      </c>
      <c r="Q2935" s="1">
        <v>31.25</v>
      </c>
      <c r="R2935" s="1">
        <v>12.5</v>
      </c>
      <c r="S2935" s="1">
        <v>18.75</v>
      </c>
      <c r="T2935" s="1">
        <v>25</v>
      </c>
      <c r="U2935" s="1">
        <v>6.25</v>
      </c>
      <c r="V2935" s="1">
        <v>31.25</v>
      </c>
      <c r="W2935" s="1">
        <v>6.25</v>
      </c>
      <c r="X2935" s="1">
        <v>62.5</v>
      </c>
      <c r="Y2935" s="8">
        <v>181.25</v>
      </c>
    </row>
    <row r="2936" spans="3:25" x14ac:dyDescent="0.2">
      <c r="C2936" s="70"/>
      <c r="D2936" s="66" t="s">
        <v>21</v>
      </c>
      <c r="E2936" s="5" t="s">
        <v>32</v>
      </c>
      <c r="F2936" s="51" t="s">
        <v>625</v>
      </c>
      <c r="G2936" s="6">
        <v>34</v>
      </c>
      <c r="H2936" s="13">
        <v>20.588235294118</v>
      </c>
      <c r="I2936" s="2">
        <v>2.9411764705880001</v>
      </c>
      <c r="J2936" s="14" t="s">
        <v>61</v>
      </c>
      <c r="K2936" s="2">
        <v>5.8823529411760003</v>
      </c>
      <c r="L2936" s="2">
        <v>8.8235294117649996</v>
      </c>
      <c r="M2936" s="14" t="s">
        <v>61</v>
      </c>
      <c r="N2936" s="2">
        <v>5.8823529411760003</v>
      </c>
      <c r="O2936" s="2">
        <v>8.8235294117649996</v>
      </c>
      <c r="P2936" s="14" t="s">
        <v>61</v>
      </c>
      <c r="Q2936" s="2">
        <v>5.8823529411760003</v>
      </c>
      <c r="R2936" s="2">
        <v>2.9411764705880001</v>
      </c>
      <c r="S2936" s="2">
        <v>14.705882352941</v>
      </c>
      <c r="T2936" s="2">
        <v>14.705882352941</v>
      </c>
      <c r="U2936" s="2">
        <v>11.764705882353001</v>
      </c>
      <c r="V2936" s="2">
        <v>41.176470588234999</v>
      </c>
      <c r="W2936" s="14" t="s">
        <v>61</v>
      </c>
      <c r="X2936" s="2">
        <v>58.823529411765001</v>
      </c>
      <c r="Y2936" s="11">
        <v>144.11764705882399</v>
      </c>
    </row>
    <row r="2937" spans="3:25" ht="26" x14ac:dyDescent="0.2">
      <c r="C2937" s="70"/>
      <c r="D2937" s="67"/>
      <c r="E2937" s="4" t="s">
        <v>33</v>
      </c>
      <c r="F2937" s="52" t="s">
        <v>624</v>
      </c>
      <c r="G2937" s="7">
        <v>441</v>
      </c>
      <c r="H2937" s="9">
        <v>13.378684807256001</v>
      </c>
      <c r="I2937" s="1">
        <v>7.0294784580499998</v>
      </c>
      <c r="J2937" s="1">
        <v>0.45351473922899999</v>
      </c>
      <c r="K2937" s="1">
        <v>1.587301587302</v>
      </c>
      <c r="L2937" s="1">
        <v>4.5351473922899999</v>
      </c>
      <c r="M2937" s="1">
        <v>0.45351473922899999</v>
      </c>
      <c r="N2937" s="1">
        <v>8.8435374149660007</v>
      </c>
      <c r="O2937" s="1">
        <v>3.4013605442179999</v>
      </c>
      <c r="P2937" s="1">
        <v>1.133786848073</v>
      </c>
      <c r="Q2937" s="1">
        <v>10.657596371882001</v>
      </c>
      <c r="R2937" s="1">
        <v>5.6689342403629999</v>
      </c>
      <c r="S2937" s="1">
        <v>16.780045351474001</v>
      </c>
      <c r="T2937" s="1">
        <v>9.2970521541950006</v>
      </c>
      <c r="U2937" s="1">
        <v>3.6281179138319999</v>
      </c>
      <c r="V2937" s="1">
        <v>55.102040816326998</v>
      </c>
      <c r="W2937" s="1">
        <v>2.49433106576</v>
      </c>
      <c r="X2937" s="1">
        <v>42.403628117914003</v>
      </c>
      <c r="Y2937" s="8">
        <v>144.444444444444</v>
      </c>
    </row>
    <row r="2938" spans="3:25" ht="39" x14ac:dyDescent="0.2">
      <c r="C2938" s="70"/>
      <c r="D2938" s="67"/>
      <c r="E2938" s="4" t="s">
        <v>34</v>
      </c>
      <c r="F2938" s="52" t="s">
        <v>625</v>
      </c>
      <c r="G2938" s="7">
        <v>8</v>
      </c>
      <c r="H2938" s="17" t="s">
        <v>61</v>
      </c>
      <c r="I2938" s="1">
        <v>12.5</v>
      </c>
      <c r="J2938" s="3" t="s">
        <v>61</v>
      </c>
      <c r="K2938" s="3" t="s">
        <v>61</v>
      </c>
      <c r="L2938" s="1">
        <v>12.5</v>
      </c>
      <c r="M2938" s="3" t="s">
        <v>61</v>
      </c>
      <c r="N2938" s="1">
        <v>25</v>
      </c>
      <c r="O2938" s="1">
        <v>12.5</v>
      </c>
      <c r="P2938" s="3" t="s">
        <v>61</v>
      </c>
      <c r="Q2938" s="1">
        <v>25</v>
      </c>
      <c r="R2938" s="3" t="s">
        <v>61</v>
      </c>
      <c r="S2938" s="1">
        <v>12.5</v>
      </c>
      <c r="T2938" s="1">
        <v>12.5</v>
      </c>
      <c r="U2938" s="1">
        <v>12.5</v>
      </c>
      <c r="V2938" s="1">
        <v>50</v>
      </c>
      <c r="W2938" s="3" t="s">
        <v>61</v>
      </c>
      <c r="X2938" s="1">
        <v>50</v>
      </c>
      <c r="Y2938" s="8">
        <v>175</v>
      </c>
    </row>
    <row r="2939" spans="3:25" ht="39" x14ac:dyDescent="0.2">
      <c r="C2939" s="70"/>
      <c r="D2939" s="67"/>
      <c r="E2939" s="4" t="s">
        <v>35</v>
      </c>
      <c r="F2939" s="52" t="s">
        <v>624</v>
      </c>
      <c r="G2939" s="7">
        <v>119</v>
      </c>
      <c r="H2939" s="9">
        <v>13.445378151261</v>
      </c>
      <c r="I2939" s="1">
        <v>2.5210084033609998</v>
      </c>
      <c r="J2939" s="1">
        <v>0.84033613445400002</v>
      </c>
      <c r="K2939" s="1">
        <v>4.2016806722690001</v>
      </c>
      <c r="L2939" s="1">
        <v>6.72268907563</v>
      </c>
      <c r="M2939" s="3" t="s">
        <v>61</v>
      </c>
      <c r="N2939" s="1">
        <v>8.4033613445380002</v>
      </c>
      <c r="O2939" s="1">
        <v>8.4033613445380002</v>
      </c>
      <c r="P2939" s="1">
        <v>6.72268907563</v>
      </c>
      <c r="Q2939" s="1">
        <v>6.72268907563</v>
      </c>
      <c r="R2939" s="1">
        <v>9.2436974789920008</v>
      </c>
      <c r="S2939" s="1">
        <v>22.689075630251999</v>
      </c>
      <c r="T2939" s="1">
        <v>15.126050420167999</v>
      </c>
      <c r="U2939" s="1">
        <v>5.0420168067229998</v>
      </c>
      <c r="V2939" s="1">
        <v>49.579831932772997</v>
      </c>
      <c r="W2939" s="1">
        <v>1.680672268908</v>
      </c>
      <c r="X2939" s="1">
        <v>48.739495798318998</v>
      </c>
      <c r="Y2939" s="8">
        <v>161.34453781512599</v>
      </c>
    </row>
    <row r="2940" spans="3:25" ht="26" x14ac:dyDescent="0.2">
      <c r="C2940" s="70"/>
      <c r="D2940" s="67"/>
      <c r="E2940" s="4" t="s">
        <v>36</v>
      </c>
      <c r="F2940" s="52" t="s">
        <v>624</v>
      </c>
      <c r="G2940" s="7">
        <v>147</v>
      </c>
      <c r="H2940" s="9">
        <v>13.605442176871</v>
      </c>
      <c r="I2940" s="1">
        <v>3.4013605442179999</v>
      </c>
      <c r="J2940" s="1">
        <v>0.68027210884400002</v>
      </c>
      <c r="K2940" s="1">
        <v>2.040816326531</v>
      </c>
      <c r="L2940" s="1">
        <v>8.1632653061219997</v>
      </c>
      <c r="M2940" s="1">
        <v>0.68027210884400002</v>
      </c>
      <c r="N2940" s="1">
        <v>7.4829931972789998</v>
      </c>
      <c r="O2940" s="1">
        <v>7.4829931972789998</v>
      </c>
      <c r="P2940" s="1">
        <v>2.7210884353739999</v>
      </c>
      <c r="Q2940" s="1">
        <v>8.8435374149660007</v>
      </c>
      <c r="R2940" s="1">
        <v>7.4829931972789998</v>
      </c>
      <c r="S2940" s="1">
        <v>9.5238095238099998</v>
      </c>
      <c r="T2940" s="1">
        <v>12.925170068027001</v>
      </c>
      <c r="U2940" s="1">
        <v>5.4421768707479998</v>
      </c>
      <c r="V2940" s="1">
        <v>55.102040816326998</v>
      </c>
      <c r="W2940" s="1">
        <v>3.4013605442179999</v>
      </c>
      <c r="X2940" s="1">
        <v>41.496598639456003</v>
      </c>
      <c r="Y2940" s="8">
        <v>148.97959183673501</v>
      </c>
    </row>
    <row r="2941" spans="3:25" x14ac:dyDescent="0.2">
      <c r="C2941" s="70"/>
      <c r="D2941" s="67"/>
      <c r="E2941" s="4" t="s">
        <v>37</v>
      </c>
      <c r="F2941" s="52" t="s">
        <v>625</v>
      </c>
      <c r="G2941" s="7">
        <v>16</v>
      </c>
      <c r="H2941" s="9">
        <v>18.75</v>
      </c>
      <c r="I2941" s="1">
        <v>12.5</v>
      </c>
      <c r="J2941" s="3" t="s">
        <v>61</v>
      </c>
      <c r="K2941" s="3" t="s">
        <v>61</v>
      </c>
      <c r="L2941" s="1">
        <v>6.25</v>
      </c>
      <c r="M2941" s="3" t="s">
        <v>61</v>
      </c>
      <c r="N2941" s="1">
        <v>12.5</v>
      </c>
      <c r="O2941" s="1">
        <v>25</v>
      </c>
      <c r="P2941" s="1">
        <v>12.5</v>
      </c>
      <c r="Q2941" s="1">
        <v>18.75</v>
      </c>
      <c r="R2941" s="3" t="s">
        <v>61</v>
      </c>
      <c r="S2941" s="1">
        <v>18.75</v>
      </c>
      <c r="T2941" s="1">
        <v>18.75</v>
      </c>
      <c r="U2941" s="1">
        <v>6.25</v>
      </c>
      <c r="V2941" s="1">
        <v>25</v>
      </c>
      <c r="W2941" s="1">
        <v>18.75</v>
      </c>
      <c r="X2941" s="1">
        <v>56.25</v>
      </c>
      <c r="Y2941" s="8">
        <v>193.75</v>
      </c>
    </row>
    <row r="2942" spans="3:25" x14ac:dyDescent="0.2">
      <c r="C2942" s="66" t="s">
        <v>38</v>
      </c>
      <c r="D2942" s="66" t="s">
        <v>23</v>
      </c>
      <c r="E2942" s="5" t="s">
        <v>39</v>
      </c>
      <c r="F2942" s="51" t="s">
        <v>624</v>
      </c>
      <c r="G2942" s="6">
        <v>458</v>
      </c>
      <c r="H2942" s="13">
        <v>14.847161572052</v>
      </c>
      <c r="I2942" s="2">
        <v>3.9301310043669999</v>
      </c>
      <c r="J2942" s="2">
        <v>1.310043668122</v>
      </c>
      <c r="K2942" s="2">
        <v>3.9301310043669999</v>
      </c>
      <c r="L2942" s="2">
        <v>7.2052401746720003</v>
      </c>
      <c r="M2942" s="2">
        <v>0.65502183406100001</v>
      </c>
      <c r="N2942" s="2">
        <v>8.0786026200870005</v>
      </c>
      <c r="O2942" s="2">
        <v>6.7685589519649998</v>
      </c>
      <c r="P2942" s="2">
        <v>3.275109170306</v>
      </c>
      <c r="Q2942" s="2">
        <v>9.8253275109170009</v>
      </c>
      <c r="R2942" s="2">
        <v>10.917030567686</v>
      </c>
      <c r="S2942" s="2">
        <v>18.558951965066001</v>
      </c>
      <c r="T2942" s="2">
        <v>14.410480349345001</v>
      </c>
      <c r="U2942" s="2">
        <v>4.1484716157210002</v>
      </c>
      <c r="V2942" s="2">
        <v>49.781659388645998</v>
      </c>
      <c r="W2942" s="2">
        <v>3.275109170306</v>
      </c>
      <c r="X2942" s="2">
        <v>46.943231441047999</v>
      </c>
      <c r="Y2942" s="11">
        <v>160.917030567686</v>
      </c>
    </row>
    <row r="2943" spans="3:25" x14ac:dyDescent="0.2">
      <c r="C2943" s="70"/>
      <c r="D2943" s="67"/>
      <c r="E2943" s="4" t="s">
        <v>40</v>
      </c>
      <c r="F2943" s="52" t="s">
        <v>624</v>
      </c>
      <c r="G2943" s="7">
        <v>973</v>
      </c>
      <c r="H2943" s="9">
        <v>12.127440904419</v>
      </c>
      <c r="I2943" s="1">
        <v>5.9609455292910001</v>
      </c>
      <c r="J2943" s="1">
        <v>0.71942446043200003</v>
      </c>
      <c r="K2943" s="1">
        <v>1.7471736896200001</v>
      </c>
      <c r="L2943" s="1">
        <v>3.9054470709150002</v>
      </c>
      <c r="M2943" s="1">
        <v>0.41109969167499999</v>
      </c>
      <c r="N2943" s="1">
        <v>8.1192189105859995</v>
      </c>
      <c r="O2943" s="1">
        <v>2.0554984583759999</v>
      </c>
      <c r="P2943" s="1">
        <v>1.233299075026</v>
      </c>
      <c r="Q2943" s="1">
        <v>9.2497430626929997</v>
      </c>
      <c r="R2943" s="1">
        <v>8.1192189105859995</v>
      </c>
      <c r="S2943" s="1">
        <v>15.930113052415001</v>
      </c>
      <c r="T2943" s="1">
        <v>8.5303186022609996</v>
      </c>
      <c r="U2943" s="1">
        <v>2.4665981500509999</v>
      </c>
      <c r="V2943" s="1">
        <v>57.862281603288999</v>
      </c>
      <c r="W2943" s="1">
        <v>2.2610483042139999</v>
      </c>
      <c r="X2943" s="1">
        <v>39.876670092497001</v>
      </c>
      <c r="Y2943" s="8">
        <v>140.698869475848</v>
      </c>
    </row>
    <row r="2944" spans="3:25" x14ac:dyDescent="0.2">
      <c r="C2944" s="70"/>
      <c r="D2944" s="67"/>
      <c r="E2944" s="4" t="s">
        <v>41</v>
      </c>
      <c r="F2944" s="52" t="s">
        <v>624</v>
      </c>
      <c r="G2944" s="7">
        <v>0</v>
      </c>
      <c r="H2944" s="17" t="s">
        <v>61</v>
      </c>
      <c r="I2944" s="3" t="s">
        <v>61</v>
      </c>
      <c r="J2944" s="3" t="s">
        <v>61</v>
      </c>
      <c r="K2944" s="3" t="s">
        <v>61</v>
      </c>
      <c r="L2944" s="3" t="s">
        <v>61</v>
      </c>
      <c r="M2944" s="3" t="s">
        <v>61</v>
      </c>
      <c r="N2944" s="3" t="s">
        <v>61</v>
      </c>
      <c r="O2944" s="3" t="s">
        <v>61</v>
      </c>
      <c r="P2944" s="3" t="s">
        <v>61</v>
      </c>
      <c r="Q2944" s="3" t="s">
        <v>61</v>
      </c>
      <c r="R2944" s="3" t="s">
        <v>61</v>
      </c>
      <c r="S2944" s="3" t="s">
        <v>61</v>
      </c>
      <c r="T2944" s="3" t="s">
        <v>61</v>
      </c>
      <c r="U2944" s="3" t="s">
        <v>61</v>
      </c>
      <c r="V2944" s="3" t="s">
        <v>61</v>
      </c>
      <c r="W2944" s="3" t="s">
        <v>61</v>
      </c>
      <c r="X2944" s="3" t="s">
        <v>61</v>
      </c>
      <c r="Y2944" s="18" t="s">
        <v>61</v>
      </c>
    </row>
    <row r="2945" spans="3:25" x14ac:dyDescent="0.2">
      <c r="C2945" s="70"/>
      <c r="D2945" s="67"/>
      <c r="E2945" s="4" t="s">
        <v>42</v>
      </c>
      <c r="F2945" s="52" t="s">
        <v>625</v>
      </c>
      <c r="G2945" s="7">
        <v>34</v>
      </c>
      <c r="H2945" s="9">
        <v>5.8823529411760003</v>
      </c>
      <c r="I2945" s="1">
        <v>11.764705882353001</v>
      </c>
      <c r="J2945" s="1">
        <v>5.8823529411760003</v>
      </c>
      <c r="K2945" s="3" t="s">
        <v>61</v>
      </c>
      <c r="L2945" s="1">
        <v>2.9411764705880001</v>
      </c>
      <c r="M2945" s="3" t="s">
        <v>61</v>
      </c>
      <c r="N2945" s="1">
        <v>14.705882352941</v>
      </c>
      <c r="O2945" s="1">
        <v>2.9411764705880001</v>
      </c>
      <c r="P2945" s="1">
        <v>5.8823529411760003</v>
      </c>
      <c r="Q2945" s="1">
        <v>2.9411764705880001</v>
      </c>
      <c r="R2945" s="1">
        <v>14.705882352941</v>
      </c>
      <c r="S2945" s="1">
        <v>17.647058823529001</v>
      </c>
      <c r="T2945" s="1">
        <v>8.8235294117649996</v>
      </c>
      <c r="U2945" s="3" t="s">
        <v>61</v>
      </c>
      <c r="V2945" s="1">
        <v>55.882352941176002</v>
      </c>
      <c r="W2945" s="3" t="s">
        <v>61</v>
      </c>
      <c r="X2945" s="1">
        <v>44.117647058823998</v>
      </c>
      <c r="Y2945" s="8">
        <v>150</v>
      </c>
    </row>
    <row r="2946" spans="3:25" x14ac:dyDescent="0.2">
      <c r="C2946" s="70"/>
      <c r="D2946" s="67"/>
      <c r="E2946" s="4" t="s">
        <v>43</v>
      </c>
      <c r="F2946" s="52" t="s">
        <v>625</v>
      </c>
      <c r="G2946" s="7">
        <v>10</v>
      </c>
      <c r="H2946" s="9">
        <v>10</v>
      </c>
      <c r="I2946" s="3" t="s">
        <v>61</v>
      </c>
      <c r="J2946" s="3" t="s">
        <v>61</v>
      </c>
      <c r="K2946" s="3" t="s">
        <v>61</v>
      </c>
      <c r="L2946" s="3" t="s">
        <v>61</v>
      </c>
      <c r="M2946" s="3" t="s">
        <v>61</v>
      </c>
      <c r="N2946" s="3" t="s">
        <v>61</v>
      </c>
      <c r="O2946" s="1">
        <v>20</v>
      </c>
      <c r="P2946" s="1">
        <v>10</v>
      </c>
      <c r="Q2946" s="3" t="s">
        <v>61</v>
      </c>
      <c r="R2946" s="3" t="s">
        <v>61</v>
      </c>
      <c r="S2946" s="3" t="s">
        <v>61</v>
      </c>
      <c r="T2946" s="1">
        <v>20</v>
      </c>
      <c r="U2946" s="1">
        <v>10</v>
      </c>
      <c r="V2946" s="1">
        <v>60</v>
      </c>
      <c r="W2946" s="1">
        <v>10</v>
      </c>
      <c r="X2946" s="1">
        <v>30</v>
      </c>
      <c r="Y2946" s="8">
        <v>140</v>
      </c>
    </row>
    <row r="2947" spans="3:25" x14ac:dyDescent="0.2">
      <c r="C2947" s="70"/>
      <c r="D2947" s="67"/>
      <c r="E2947" s="4" t="s">
        <v>44</v>
      </c>
      <c r="F2947" s="52" t="s">
        <v>625</v>
      </c>
      <c r="G2947" s="7">
        <v>31</v>
      </c>
      <c r="H2947" s="9">
        <v>16.129032258064999</v>
      </c>
      <c r="I2947" s="1">
        <v>6.4516129032259997</v>
      </c>
      <c r="J2947" s="3" t="s">
        <v>61</v>
      </c>
      <c r="K2947" s="1">
        <v>3.2258064516129998</v>
      </c>
      <c r="L2947" s="1">
        <v>6.4516129032259997</v>
      </c>
      <c r="M2947" s="1">
        <v>3.2258064516129998</v>
      </c>
      <c r="N2947" s="1">
        <v>3.2258064516129998</v>
      </c>
      <c r="O2947" s="1">
        <v>3.2258064516129998</v>
      </c>
      <c r="P2947" s="3" t="s">
        <v>61</v>
      </c>
      <c r="Q2947" s="1">
        <v>9.6774193548389995</v>
      </c>
      <c r="R2947" s="1">
        <v>3.2258064516129998</v>
      </c>
      <c r="S2947" s="1">
        <v>9.6774193548389995</v>
      </c>
      <c r="T2947" s="1">
        <v>9.6774193548389995</v>
      </c>
      <c r="U2947" s="1">
        <v>16.129032258064999</v>
      </c>
      <c r="V2947" s="1">
        <v>38.709677419355003</v>
      </c>
      <c r="W2947" s="3" t="s">
        <v>61</v>
      </c>
      <c r="X2947" s="1">
        <v>61.290322580644997</v>
      </c>
      <c r="Y2947" s="8">
        <v>129.03225806451599</v>
      </c>
    </row>
    <row r="2948" spans="3:25" x14ac:dyDescent="0.2">
      <c r="C2948" s="70"/>
      <c r="D2948" s="67"/>
      <c r="E2948" s="4" t="s">
        <v>37</v>
      </c>
      <c r="F2948" s="52" t="s">
        <v>625</v>
      </c>
      <c r="G2948" s="7">
        <v>22</v>
      </c>
      <c r="H2948" s="9">
        <v>18.181818181817999</v>
      </c>
      <c r="I2948" s="1">
        <v>9.0909090909089993</v>
      </c>
      <c r="J2948" s="3" t="s">
        <v>61</v>
      </c>
      <c r="K2948" s="1">
        <v>4.5454545454549997</v>
      </c>
      <c r="L2948" s="1">
        <v>4.5454545454549997</v>
      </c>
      <c r="M2948" s="1">
        <v>4.5454545454549997</v>
      </c>
      <c r="N2948" s="1">
        <v>13.636363636364001</v>
      </c>
      <c r="O2948" s="1">
        <v>13.636363636364001</v>
      </c>
      <c r="P2948" s="1">
        <v>9.0909090909089993</v>
      </c>
      <c r="Q2948" s="1">
        <v>13.636363636364001</v>
      </c>
      <c r="R2948" s="3" t="s">
        <v>61</v>
      </c>
      <c r="S2948" s="1">
        <v>18.181818181817999</v>
      </c>
      <c r="T2948" s="1">
        <v>13.636363636364001</v>
      </c>
      <c r="U2948" s="1">
        <v>4.5454545454549997</v>
      </c>
      <c r="V2948" s="1">
        <v>45.454545454544999</v>
      </c>
      <c r="W2948" s="1">
        <v>4.5454545454549997</v>
      </c>
      <c r="X2948" s="1">
        <v>50</v>
      </c>
      <c r="Y2948" s="8">
        <v>177.272727272727</v>
      </c>
    </row>
    <row r="2949" spans="3:25" x14ac:dyDescent="0.2">
      <c r="C2949" s="70"/>
      <c r="D2949" s="66" t="s">
        <v>20</v>
      </c>
      <c r="E2949" s="5" t="s">
        <v>39</v>
      </c>
      <c r="F2949" s="51" t="s">
        <v>624</v>
      </c>
      <c r="G2949" s="6">
        <v>175</v>
      </c>
      <c r="H2949" s="13">
        <v>16</v>
      </c>
      <c r="I2949" s="2">
        <v>6.2857142857139996</v>
      </c>
      <c r="J2949" s="2">
        <v>2.285714285714</v>
      </c>
      <c r="K2949" s="2">
        <v>5.1428571428570002</v>
      </c>
      <c r="L2949" s="2">
        <v>5.7142857142860004</v>
      </c>
      <c r="M2949" s="2">
        <v>1.714285714286</v>
      </c>
      <c r="N2949" s="2">
        <v>8.5714285714289993</v>
      </c>
      <c r="O2949" s="2">
        <v>3.4285714285709998</v>
      </c>
      <c r="P2949" s="2">
        <v>2.8571428571430002</v>
      </c>
      <c r="Q2949" s="2">
        <v>11.428571428571001</v>
      </c>
      <c r="R2949" s="2">
        <v>16</v>
      </c>
      <c r="S2949" s="2">
        <v>23.428571428571001</v>
      </c>
      <c r="T2949" s="2">
        <v>14.285714285714</v>
      </c>
      <c r="U2949" s="2">
        <v>1.714285714286</v>
      </c>
      <c r="V2949" s="2">
        <v>46.857142857143003</v>
      </c>
      <c r="W2949" s="2">
        <v>3.4285714285709998</v>
      </c>
      <c r="X2949" s="2">
        <v>49.714285714286</v>
      </c>
      <c r="Y2949" s="11">
        <v>169.142857142857</v>
      </c>
    </row>
    <row r="2950" spans="3:25" x14ac:dyDescent="0.2">
      <c r="C2950" s="70"/>
      <c r="D2950" s="67"/>
      <c r="E2950" s="4" t="s">
        <v>40</v>
      </c>
      <c r="F2950" s="52" t="s">
        <v>624</v>
      </c>
      <c r="G2950" s="7">
        <v>538</v>
      </c>
      <c r="H2950" s="9">
        <v>10.966542750928999</v>
      </c>
      <c r="I2950" s="1">
        <v>4.832713754647</v>
      </c>
      <c r="J2950" s="1">
        <v>0.92936802973999999</v>
      </c>
      <c r="K2950" s="1">
        <v>1.85873605948</v>
      </c>
      <c r="L2950" s="1">
        <v>3.5315985130110001</v>
      </c>
      <c r="M2950" s="1">
        <v>0.37174721189600002</v>
      </c>
      <c r="N2950" s="1">
        <v>7.4349442379179997</v>
      </c>
      <c r="O2950" s="1">
        <v>0.92936802973999999</v>
      </c>
      <c r="P2950" s="1">
        <v>1.1152416356879999</v>
      </c>
      <c r="Q2950" s="1">
        <v>8.3643122676580006</v>
      </c>
      <c r="R2950" s="1">
        <v>10.03717472119</v>
      </c>
      <c r="S2950" s="1">
        <v>14.869888475835999</v>
      </c>
      <c r="T2950" s="1">
        <v>7.6208178438659999</v>
      </c>
      <c r="U2950" s="1">
        <v>1.3011152416359999</v>
      </c>
      <c r="V2950" s="1">
        <v>60.966542750929001</v>
      </c>
      <c r="W2950" s="1">
        <v>1.85873605948</v>
      </c>
      <c r="X2950" s="1">
        <v>37.174721189590997</v>
      </c>
      <c r="Y2950" s="8">
        <v>136.98884758364301</v>
      </c>
    </row>
    <row r="2951" spans="3:25" x14ac:dyDescent="0.2">
      <c r="C2951" s="70"/>
      <c r="D2951" s="67"/>
      <c r="E2951" s="4" t="s">
        <v>41</v>
      </c>
      <c r="F2951" s="52" t="s">
        <v>624</v>
      </c>
      <c r="G2951" s="7">
        <v>0</v>
      </c>
      <c r="H2951" s="17" t="s">
        <v>61</v>
      </c>
      <c r="I2951" s="3" t="s">
        <v>61</v>
      </c>
      <c r="J2951" s="3" t="s">
        <v>61</v>
      </c>
      <c r="K2951" s="3" t="s">
        <v>61</v>
      </c>
      <c r="L2951" s="3" t="s">
        <v>61</v>
      </c>
      <c r="M2951" s="3" t="s">
        <v>61</v>
      </c>
      <c r="N2951" s="3" t="s">
        <v>61</v>
      </c>
      <c r="O2951" s="3" t="s">
        <v>61</v>
      </c>
      <c r="P2951" s="3" t="s">
        <v>61</v>
      </c>
      <c r="Q2951" s="3" t="s">
        <v>61</v>
      </c>
      <c r="R2951" s="3" t="s">
        <v>61</v>
      </c>
      <c r="S2951" s="3" t="s">
        <v>61</v>
      </c>
      <c r="T2951" s="3" t="s">
        <v>61</v>
      </c>
      <c r="U2951" s="3" t="s">
        <v>61</v>
      </c>
      <c r="V2951" s="3" t="s">
        <v>61</v>
      </c>
      <c r="W2951" s="3" t="s">
        <v>61</v>
      </c>
      <c r="X2951" s="3" t="s">
        <v>61</v>
      </c>
      <c r="Y2951" s="18" t="s">
        <v>61</v>
      </c>
    </row>
    <row r="2952" spans="3:25" x14ac:dyDescent="0.2">
      <c r="C2952" s="70"/>
      <c r="D2952" s="67"/>
      <c r="E2952" s="4" t="s">
        <v>42</v>
      </c>
      <c r="F2952" s="52" t="s">
        <v>625</v>
      </c>
      <c r="G2952" s="7">
        <v>20</v>
      </c>
      <c r="H2952" s="9">
        <v>5</v>
      </c>
      <c r="I2952" s="1">
        <v>15</v>
      </c>
      <c r="J2952" s="1">
        <v>10</v>
      </c>
      <c r="K2952" s="3" t="s">
        <v>61</v>
      </c>
      <c r="L2952" s="3" t="s">
        <v>61</v>
      </c>
      <c r="M2952" s="3" t="s">
        <v>61</v>
      </c>
      <c r="N2952" s="1">
        <v>10</v>
      </c>
      <c r="O2952" s="1">
        <v>5</v>
      </c>
      <c r="P2952" s="1">
        <v>5</v>
      </c>
      <c r="Q2952" s="3" t="s">
        <v>61</v>
      </c>
      <c r="R2952" s="1">
        <v>20</v>
      </c>
      <c r="S2952" s="1">
        <v>20</v>
      </c>
      <c r="T2952" s="1">
        <v>15</v>
      </c>
      <c r="U2952" s="3" t="s">
        <v>61</v>
      </c>
      <c r="V2952" s="1">
        <v>55</v>
      </c>
      <c r="W2952" s="3" t="s">
        <v>61</v>
      </c>
      <c r="X2952" s="1">
        <v>45</v>
      </c>
      <c r="Y2952" s="8">
        <v>160</v>
      </c>
    </row>
    <row r="2953" spans="3:25" x14ac:dyDescent="0.2">
      <c r="C2953" s="70"/>
      <c r="D2953" s="67"/>
      <c r="E2953" s="4" t="s">
        <v>43</v>
      </c>
      <c r="F2953" s="52" t="s">
        <v>625</v>
      </c>
      <c r="G2953" s="7">
        <v>5</v>
      </c>
      <c r="H2953" s="17" t="s">
        <v>61</v>
      </c>
      <c r="I2953" s="3" t="s">
        <v>61</v>
      </c>
      <c r="J2953" s="3" t="s">
        <v>61</v>
      </c>
      <c r="K2953" s="3" t="s">
        <v>61</v>
      </c>
      <c r="L2953" s="3" t="s">
        <v>61</v>
      </c>
      <c r="M2953" s="3" t="s">
        <v>61</v>
      </c>
      <c r="N2953" s="3" t="s">
        <v>61</v>
      </c>
      <c r="O2953" s="1">
        <v>20</v>
      </c>
      <c r="P2953" s="3" t="s">
        <v>61</v>
      </c>
      <c r="Q2953" s="3" t="s">
        <v>61</v>
      </c>
      <c r="R2953" s="3" t="s">
        <v>61</v>
      </c>
      <c r="S2953" s="3" t="s">
        <v>61</v>
      </c>
      <c r="T2953" s="1">
        <v>20</v>
      </c>
      <c r="U2953" s="1">
        <v>20</v>
      </c>
      <c r="V2953" s="1">
        <v>40</v>
      </c>
      <c r="W2953" s="1">
        <v>20</v>
      </c>
      <c r="X2953" s="1">
        <v>40</v>
      </c>
      <c r="Y2953" s="8">
        <v>120</v>
      </c>
    </row>
    <row r="2954" spans="3:25" x14ac:dyDescent="0.2">
      <c r="C2954" s="70"/>
      <c r="D2954" s="67"/>
      <c r="E2954" s="4" t="s">
        <v>44</v>
      </c>
      <c r="F2954" s="52" t="s">
        <v>625</v>
      </c>
      <c r="G2954" s="7">
        <v>14</v>
      </c>
      <c r="H2954" s="9">
        <v>21.428571428571001</v>
      </c>
      <c r="I2954" s="1">
        <v>7.1428571428570002</v>
      </c>
      <c r="J2954" s="3" t="s">
        <v>61</v>
      </c>
      <c r="K2954" s="3" t="s">
        <v>61</v>
      </c>
      <c r="L2954" s="1">
        <v>7.1428571428570002</v>
      </c>
      <c r="M2954" s="3" t="s">
        <v>61</v>
      </c>
      <c r="N2954" s="1">
        <v>7.1428571428570002</v>
      </c>
      <c r="O2954" s="3" t="s">
        <v>61</v>
      </c>
      <c r="P2954" s="3" t="s">
        <v>61</v>
      </c>
      <c r="Q2954" s="1">
        <v>7.1428571428570002</v>
      </c>
      <c r="R2954" s="1">
        <v>7.1428571428570002</v>
      </c>
      <c r="S2954" s="1">
        <v>14.285714285714</v>
      </c>
      <c r="T2954" s="1">
        <v>7.1428571428570002</v>
      </c>
      <c r="U2954" s="1">
        <v>14.285714285714</v>
      </c>
      <c r="V2954" s="1">
        <v>35.714285714286</v>
      </c>
      <c r="W2954" s="3" t="s">
        <v>61</v>
      </c>
      <c r="X2954" s="1">
        <v>64.285714285713993</v>
      </c>
      <c r="Y2954" s="8">
        <v>128.57142857142901</v>
      </c>
    </row>
    <row r="2955" spans="3:25" x14ac:dyDescent="0.2">
      <c r="C2955" s="70"/>
      <c r="D2955" s="67"/>
      <c r="E2955" s="4" t="s">
        <v>37</v>
      </c>
      <c r="F2955" s="52" t="s">
        <v>625</v>
      </c>
      <c r="G2955" s="7">
        <v>11</v>
      </c>
      <c r="H2955" s="9">
        <v>18.181818181817999</v>
      </c>
      <c r="I2955" s="3" t="s">
        <v>61</v>
      </c>
      <c r="J2955" s="3" t="s">
        <v>61</v>
      </c>
      <c r="K2955" s="1">
        <v>9.0909090909089993</v>
      </c>
      <c r="L2955" s="3" t="s">
        <v>61</v>
      </c>
      <c r="M2955" s="1">
        <v>9.0909090909089993</v>
      </c>
      <c r="N2955" s="1">
        <v>9.0909090909089993</v>
      </c>
      <c r="O2955" s="1">
        <v>9.0909090909089993</v>
      </c>
      <c r="P2955" s="1">
        <v>9.0909090909089993</v>
      </c>
      <c r="Q2955" s="1">
        <v>9.0909090909089993</v>
      </c>
      <c r="R2955" s="3" t="s">
        <v>61</v>
      </c>
      <c r="S2955" s="1">
        <v>18.181818181817999</v>
      </c>
      <c r="T2955" s="1">
        <v>18.181818181817999</v>
      </c>
      <c r="U2955" s="1">
        <v>9.0909090909089993</v>
      </c>
      <c r="V2955" s="1">
        <v>45.454545454544999</v>
      </c>
      <c r="W2955" s="1">
        <v>9.0909090909089993</v>
      </c>
      <c r="X2955" s="1">
        <v>45.454545454544999</v>
      </c>
      <c r="Y2955" s="8">
        <v>172.727272727273</v>
      </c>
    </row>
    <row r="2956" spans="3:25" x14ac:dyDescent="0.2">
      <c r="C2956" s="70"/>
      <c r="D2956" s="66" t="s">
        <v>21</v>
      </c>
      <c r="E2956" s="5" t="s">
        <v>39</v>
      </c>
      <c r="F2956" s="51" t="s">
        <v>624</v>
      </c>
      <c r="G2956" s="6">
        <v>283</v>
      </c>
      <c r="H2956" s="13">
        <v>14.134275618375</v>
      </c>
      <c r="I2956" s="2">
        <v>2.473498233216</v>
      </c>
      <c r="J2956" s="2">
        <v>0.70671378091899995</v>
      </c>
      <c r="K2956" s="2">
        <v>3.1802120141339998</v>
      </c>
      <c r="L2956" s="2">
        <v>8.1272084805650007</v>
      </c>
      <c r="M2956" s="14" t="s">
        <v>61</v>
      </c>
      <c r="N2956" s="2">
        <v>7.7738515901060001</v>
      </c>
      <c r="O2956" s="2">
        <v>8.8339222614840001</v>
      </c>
      <c r="P2956" s="2">
        <v>3.533568904594</v>
      </c>
      <c r="Q2956" s="2">
        <v>8.8339222614840001</v>
      </c>
      <c r="R2956" s="2">
        <v>7.7738515901060001</v>
      </c>
      <c r="S2956" s="2">
        <v>15.547703180212</v>
      </c>
      <c r="T2956" s="2">
        <v>14.487632508834</v>
      </c>
      <c r="U2956" s="2">
        <v>5.6537102473500003</v>
      </c>
      <c r="V2956" s="2">
        <v>51.590106007067</v>
      </c>
      <c r="W2956" s="2">
        <v>3.1802120141339998</v>
      </c>
      <c r="X2956" s="2">
        <v>45.229681978799</v>
      </c>
      <c r="Y2956" s="11">
        <v>155.83038869257999</v>
      </c>
    </row>
    <row r="2957" spans="3:25" x14ac:dyDescent="0.2">
      <c r="C2957" s="70"/>
      <c r="D2957" s="67"/>
      <c r="E2957" s="4" t="s">
        <v>40</v>
      </c>
      <c r="F2957" s="52" t="s">
        <v>624</v>
      </c>
      <c r="G2957" s="7">
        <v>435</v>
      </c>
      <c r="H2957" s="9">
        <v>13.563218390805</v>
      </c>
      <c r="I2957" s="1">
        <v>7.3563218390799996</v>
      </c>
      <c r="J2957" s="1">
        <v>0.45977011494300002</v>
      </c>
      <c r="K2957" s="1">
        <v>1.609195402299</v>
      </c>
      <c r="L2957" s="1">
        <v>4.3678160919540003</v>
      </c>
      <c r="M2957" s="1">
        <v>0.45977011494300002</v>
      </c>
      <c r="N2957" s="1">
        <v>8.9655172413790005</v>
      </c>
      <c r="O2957" s="1">
        <v>3.4482758620689999</v>
      </c>
      <c r="P2957" s="1">
        <v>1.379310344828</v>
      </c>
      <c r="Q2957" s="1">
        <v>10.344827586207</v>
      </c>
      <c r="R2957" s="1">
        <v>5.7471264367819996</v>
      </c>
      <c r="S2957" s="1">
        <v>17.241379310345</v>
      </c>
      <c r="T2957" s="1">
        <v>9.6551724137930002</v>
      </c>
      <c r="U2957" s="1">
        <v>3.9080459770110001</v>
      </c>
      <c r="V2957" s="1">
        <v>54.022988505747001</v>
      </c>
      <c r="W2957" s="1">
        <v>2.7586206896549998</v>
      </c>
      <c r="X2957" s="1">
        <v>43.218390804598002</v>
      </c>
      <c r="Y2957" s="8">
        <v>145.28735632183901</v>
      </c>
    </row>
    <row r="2958" spans="3:25" x14ac:dyDescent="0.2">
      <c r="C2958" s="70"/>
      <c r="D2958" s="67"/>
      <c r="E2958" s="4" t="s">
        <v>41</v>
      </c>
      <c r="F2958" s="52" t="s">
        <v>624</v>
      </c>
      <c r="G2958" s="7">
        <v>0</v>
      </c>
      <c r="H2958" s="17" t="s">
        <v>61</v>
      </c>
      <c r="I2958" s="3" t="s">
        <v>61</v>
      </c>
      <c r="J2958" s="3" t="s">
        <v>61</v>
      </c>
      <c r="K2958" s="3" t="s">
        <v>61</v>
      </c>
      <c r="L2958" s="3" t="s">
        <v>61</v>
      </c>
      <c r="M2958" s="3" t="s">
        <v>61</v>
      </c>
      <c r="N2958" s="3" t="s">
        <v>61</v>
      </c>
      <c r="O2958" s="3" t="s">
        <v>61</v>
      </c>
      <c r="P2958" s="3" t="s">
        <v>61</v>
      </c>
      <c r="Q2958" s="3" t="s">
        <v>61</v>
      </c>
      <c r="R2958" s="3" t="s">
        <v>61</v>
      </c>
      <c r="S2958" s="3" t="s">
        <v>61</v>
      </c>
      <c r="T2958" s="3" t="s">
        <v>61</v>
      </c>
      <c r="U2958" s="3" t="s">
        <v>61</v>
      </c>
      <c r="V2958" s="3" t="s">
        <v>61</v>
      </c>
      <c r="W2958" s="3" t="s">
        <v>61</v>
      </c>
      <c r="X2958" s="3" t="s">
        <v>61</v>
      </c>
      <c r="Y2958" s="18" t="s">
        <v>61</v>
      </c>
    </row>
    <row r="2959" spans="3:25" x14ac:dyDescent="0.2">
      <c r="C2959" s="70"/>
      <c r="D2959" s="67"/>
      <c r="E2959" s="4" t="s">
        <v>42</v>
      </c>
      <c r="F2959" s="52" t="s">
        <v>625</v>
      </c>
      <c r="G2959" s="7">
        <v>14</v>
      </c>
      <c r="H2959" s="9">
        <v>7.1428571428570002</v>
      </c>
      <c r="I2959" s="1">
        <v>7.1428571428570002</v>
      </c>
      <c r="J2959" s="3" t="s">
        <v>61</v>
      </c>
      <c r="K2959" s="3" t="s">
        <v>61</v>
      </c>
      <c r="L2959" s="1">
        <v>7.1428571428570002</v>
      </c>
      <c r="M2959" s="3" t="s">
        <v>61</v>
      </c>
      <c r="N2959" s="1">
        <v>21.428571428571001</v>
      </c>
      <c r="O2959" s="3" t="s">
        <v>61</v>
      </c>
      <c r="P2959" s="1">
        <v>7.1428571428570002</v>
      </c>
      <c r="Q2959" s="1">
        <v>7.1428571428570002</v>
      </c>
      <c r="R2959" s="1">
        <v>7.1428571428570002</v>
      </c>
      <c r="S2959" s="1">
        <v>14.285714285714</v>
      </c>
      <c r="T2959" s="3" t="s">
        <v>61</v>
      </c>
      <c r="U2959" s="3" t="s">
        <v>61</v>
      </c>
      <c r="V2959" s="1">
        <v>57.142857142856997</v>
      </c>
      <c r="W2959" s="3" t="s">
        <v>61</v>
      </c>
      <c r="X2959" s="1">
        <v>42.857142857143003</v>
      </c>
      <c r="Y2959" s="8">
        <v>135.71428571428601</v>
      </c>
    </row>
    <row r="2960" spans="3:25" x14ac:dyDescent="0.2">
      <c r="C2960" s="70"/>
      <c r="D2960" s="67"/>
      <c r="E2960" s="4" t="s">
        <v>43</v>
      </c>
      <c r="F2960" s="52" t="s">
        <v>625</v>
      </c>
      <c r="G2960" s="7">
        <v>5</v>
      </c>
      <c r="H2960" s="9">
        <v>20</v>
      </c>
      <c r="I2960" s="3" t="s">
        <v>61</v>
      </c>
      <c r="J2960" s="3" t="s">
        <v>61</v>
      </c>
      <c r="K2960" s="3" t="s">
        <v>61</v>
      </c>
      <c r="L2960" s="3" t="s">
        <v>61</v>
      </c>
      <c r="M2960" s="3" t="s">
        <v>61</v>
      </c>
      <c r="N2960" s="3" t="s">
        <v>61</v>
      </c>
      <c r="O2960" s="1">
        <v>20</v>
      </c>
      <c r="P2960" s="1">
        <v>20</v>
      </c>
      <c r="Q2960" s="3" t="s">
        <v>61</v>
      </c>
      <c r="R2960" s="3" t="s">
        <v>61</v>
      </c>
      <c r="S2960" s="3" t="s">
        <v>61</v>
      </c>
      <c r="T2960" s="1">
        <v>20</v>
      </c>
      <c r="U2960" s="3" t="s">
        <v>61</v>
      </c>
      <c r="V2960" s="1">
        <v>80</v>
      </c>
      <c r="W2960" s="3" t="s">
        <v>61</v>
      </c>
      <c r="X2960" s="1">
        <v>20</v>
      </c>
      <c r="Y2960" s="8">
        <v>160</v>
      </c>
    </row>
    <row r="2961" spans="3:25" x14ac:dyDescent="0.2">
      <c r="C2961" s="70"/>
      <c r="D2961" s="67"/>
      <c r="E2961" s="4" t="s">
        <v>44</v>
      </c>
      <c r="F2961" s="52" t="s">
        <v>625</v>
      </c>
      <c r="G2961" s="7">
        <v>17</v>
      </c>
      <c r="H2961" s="9">
        <v>11.764705882353001</v>
      </c>
      <c r="I2961" s="1">
        <v>5.8823529411760003</v>
      </c>
      <c r="J2961" s="3" t="s">
        <v>61</v>
      </c>
      <c r="K2961" s="1">
        <v>5.8823529411760003</v>
      </c>
      <c r="L2961" s="1">
        <v>5.8823529411760003</v>
      </c>
      <c r="M2961" s="1">
        <v>5.8823529411760003</v>
      </c>
      <c r="N2961" s="3" t="s">
        <v>61</v>
      </c>
      <c r="O2961" s="1">
        <v>5.8823529411760003</v>
      </c>
      <c r="P2961" s="3" t="s">
        <v>61</v>
      </c>
      <c r="Q2961" s="1">
        <v>11.764705882353001</v>
      </c>
      <c r="R2961" s="3" t="s">
        <v>61</v>
      </c>
      <c r="S2961" s="1">
        <v>5.8823529411760003</v>
      </c>
      <c r="T2961" s="1">
        <v>11.764705882353001</v>
      </c>
      <c r="U2961" s="1">
        <v>17.647058823529001</v>
      </c>
      <c r="V2961" s="1">
        <v>41.176470588234999</v>
      </c>
      <c r="W2961" s="3" t="s">
        <v>61</v>
      </c>
      <c r="X2961" s="1">
        <v>58.823529411765001</v>
      </c>
      <c r="Y2961" s="8">
        <v>129.41176470588201</v>
      </c>
    </row>
    <row r="2962" spans="3:25" x14ac:dyDescent="0.2">
      <c r="C2962" s="70"/>
      <c r="D2962" s="67"/>
      <c r="E2962" s="4" t="s">
        <v>37</v>
      </c>
      <c r="F2962" s="52" t="s">
        <v>625</v>
      </c>
      <c r="G2962" s="7">
        <v>11</v>
      </c>
      <c r="H2962" s="9">
        <v>18.181818181817999</v>
      </c>
      <c r="I2962" s="1">
        <v>18.181818181817999</v>
      </c>
      <c r="J2962" s="3" t="s">
        <v>61</v>
      </c>
      <c r="K2962" s="3" t="s">
        <v>61</v>
      </c>
      <c r="L2962" s="1">
        <v>9.0909090909089993</v>
      </c>
      <c r="M2962" s="3" t="s">
        <v>61</v>
      </c>
      <c r="N2962" s="1">
        <v>18.181818181817999</v>
      </c>
      <c r="O2962" s="1">
        <v>18.181818181817999</v>
      </c>
      <c r="P2962" s="1">
        <v>9.0909090909089993</v>
      </c>
      <c r="Q2962" s="1">
        <v>18.181818181817999</v>
      </c>
      <c r="R2962" s="3" t="s">
        <v>61</v>
      </c>
      <c r="S2962" s="1">
        <v>18.181818181817999</v>
      </c>
      <c r="T2962" s="1">
        <v>9.0909090909089993</v>
      </c>
      <c r="U2962" s="3" t="s">
        <v>61</v>
      </c>
      <c r="V2962" s="1">
        <v>45.454545454544999</v>
      </c>
      <c r="W2962" s="3" t="s">
        <v>61</v>
      </c>
      <c r="X2962" s="1">
        <v>54.545454545455001</v>
      </c>
      <c r="Y2962" s="8">
        <v>181.81818181818201</v>
      </c>
    </row>
    <row r="2963" spans="3:25" x14ac:dyDescent="0.2">
      <c r="C2963" s="66" t="s">
        <v>45</v>
      </c>
      <c r="D2963" s="64" t="s">
        <v>19</v>
      </c>
      <c r="E2963" s="5" t="s">
        <v>46</v>
      </c>
      <c r="F2963" s="51" t="s">
        <v>624</v>
      </c>
      <c r="G2963" s="6">
        <v>770</v>
      </c>
      <c r="H2963" s="13">
        <v>9.7402597402600009</v>
      </c>
      <c r="I2963" s="2">
        <v>7.5324675324679999</v>
      </c>
      <c r="J2963" s="2">
        <v>0.64935064935099995</v>
      </c>
      <c r="K2963" s="2">
        <v>1.5584415584419999</v>
      </c>
      <c r="L2963" s="2">
        <v>2.4675324675320001</v>
      </c>
      <c r="M2963" s="2">
        <v>0.38961038961</v>
      </c>
      <c r="N2963" s="2">
        <v>8.311688311688</v>
      </c>
      <c r="O2963" s="2">
        <v>1.688311688312</v>
      </c>
      <c r="P2963" s="2">
        <v>1.298701298701</v>
      </c>
      <c r="Q2963" s="2">
        <v>9.6103896103899995</v>
      </c>
      <c r="R2963" s="2">
        <v>9.4805194805189998</v>
      </c>
      <c r="S2963" s="2">
        <v>12.597402597403001</v>
      </c>
      <c r="T2963" s="2">
        <v>6.8831168831170002</v>
      </c>
      <c r="U2963" s="2">
        <v>2.5974025974030002</v>
      </c>
      <c r="V2963" s="2">
        <v>60.12987012987</v>
      </c>
      <c r="W2963" s="2">
        <v>2.5974025974030002</v>
      </c>
      <c r="X2963" s="2">
        <v>37.272727272727003</v>
      </c>
      <c r="Y2963" s="11">
        <v>137.53246753246799</v>
      </c>
    </row>
    <row r="2964" spans="3:25" ht="26" x14ac:dyDescent="0.2">
      <c r="C2964" s="70"/>
      <c r="D2964" s="65"/>
      <c r="E2964" s="4" t="s">
        <v>47</v>
      </c>
      <c r="F2964" s="52" t="s">
        <v>624</v>
      </c>
      <c r="G2964" s="7">
        <v>335</v>
      </c>
      <c r="H2964" s="9">
        <v>13.432835820896001</v>
      </c>
      <c r="I2964" s="1">
        <v>1.791044776119</v>
      </c>
      <c r="J2964" s="1">
        <v>0.59701492537300005</v>
      </c>
      <c r="K2964" s="1">
        <v>1.492537313433</v>
      </c>
      <c r="L2964" s="1">
        <v>7.1641791044780003</v>
      </c>
      <c r="M2964" s="1">
        <v>0.29850746268700001</v>
      </c>
      <c r="N2964" s="1">
        <v>5.9701492537309999</v>
      </c>
      <c r="O2964" s="1">
        <v>4.1791044776120003</v>
      </c>
      <c r="P2964" s="1">
        <v>1.791044776119</v>
      </c>
      <c r="Q2964" s="1">
        <v>7.4626865671639999</v>
      </c>
      <c r="R2964" s="1">
        <v>9.2537313432840005</v>
      </c>
      <c r="S2964" s="1">
        <v>19.104477611939998</v>
      </c>
      <c r="T2964" s="1">
        <v>11.940298507463</v>
      </c>
      <c r="U2964" s="1">
        <v>3.283582089552</v>
      </c>
      <c r="V2964" s="1">
        <v>53.731343283582</v>
      </c>
      <c r="W2964" s="1">
        <v>2.3880597014929998</v>
      </c>
      <c r="X2964" s="1">
        <v>43.880597014925002</v>
      </c>
      <c r="Y2964" s="8">
        <v>143.880597014925</v>
      </c>
    </row>
    <row r="2965" spans="3:25" x14ac:dyDescent="0.2">
      <c r="C2965" s="70"/>
      <c r="D2965" s="65"/>
      <c r="E2965" s="4" t="s">
        <v>48</v>
      </c>
      <c r="F2965" s="52" t="s">
        <v>625</v>
      </c>
      <c r="G2965" s="7">
        <v>34</v>
      </c>
      <c r="H2965" s="9">
        <v>8.8235294117649996</v>
      </c>
      <c r="I2965" s="1">
        <v>11.764705882353001</v>
      </c>
      <c r="J2965" s="3" t="s">
        <v>61</v>
      </c>
      <c r="K2965" s="3" t="s">
        <v>61</v>
      </c>
      <c r="L2965" s="1">
        <v>5.8823529411760003</v>
      </c>
      <c r="M2965" s="3" t="s">
        <v>61</v>
      </c>
      <c r="N2965" s="1">
        <v>11.764705882353001</v>
      </c>
      <c r="O2965" s="1">
        <v>8.8235294117649996</v>
      </c>
      <c r="P2965" s="1">
        <v>5.8823529411760003</v>
      </c>
      <c r="Q2965" s="1">
        <v>8.8235294117649996</v>
      </c>
      <c r="R2965" s="1">
        <v>8.8235294117649996</v>
      </c>
      <c r="S2965" s="1">
        <v>17.647058823529001</v>
      </c>
      <c r="T2965" s="1">
        <v>11.764705882353001</v>
      </c>
      <c r="U2965" s="3" t="s">
        <v>61</v>
      </c>
      <c r="V2965" s="1">
        <v>61.764705882352999</v>
      </c>
      <c r="W2965" s="1">
        <v>2.9411764705880001</v>
      </c>
      <c r="X2965" s="1">
        <v>35.294117647058997</v>
      </c>
      <c r="Y2965" s="8">
        <v>164.70588235294099</v>
      </c>
    </row>
    <row r="2966" spans="3:25" ht="39" x14ac:dyDescent="0.2">
      <c r="C2966" s="70"/>
      <c r="D2966" s="65"/>
      <c r="E2966" s="4" t="s">
        <v>49</v>
      </c>
      <c r="F2966" s="52" t="s">
        <v>624</v>
      </c>
      <c r="G2966" s="7">
        <v>318</v>
      </c>
      <c r="H2966" s="9">
        <v>18.867924528302002</v>
      </c>
      <c r="I2966" s="1">
        <v>3.1446540880499998</v>
      </c>
      <c r="J2966" s="1">
        <v>1.5723270440249999</v>
      </c>
      <c r="K2966" s="1">
        <v>4.7169811320750004</v>
      </c>
      <c r="L2966" s="1">
        <v>7.547169811321</v>
      </c>
      <c r="M2966" s="1">
        <v>0.31446540880500001</v>
      </c>
      <c r="N2966" s="1">
        <v>8.8050314465409993</v>
      </c>
      <c r="O2966" s="1">
        <v>6.2893081761009997</v>
      </c>
      <c r="P2966" s="1">
        <v>3.4591194968550001</v>
      </c>
      <c r="Q2966" s="1">
        <v>9.4339622641510008</v>
      </c>
      <c r="R2966" s="1">
        <v>8.1761006289309996</v>
      </c>
      <c r="S2966" s="1">
        <v>23.270440251572001</v>
      </c>
      <c r="T2966" s="1">
        <v>16.981132075472001</v>
      </c>
      <c r="U2966" s="1">
        <v>3.7735849056599999</v>
      </c>
      <c r="V2966" s="1">
        <v>46.226415094339998</v>
      </c>
      <c r="W2966" s="1">
        <v>2.2012578616349998</v>
      </c>
      <c r="X2966" s="1">
        <v>51.572327044025002</v>
      </c>
      <c r="Y2966" s="8">
        <v>164.779874213836</v>
      </c>
    </row>
    <row r="2967" spans="3:25" x14ac:dyDescent="0.2">
      <c r="C2967" s="70"/>
      <c r="D2967" s="65"/>
      <c r="E2967" s="4" t="s">
        <v>50</v>
      </c>
      <c r="F2967" s="52" t="s">
        <v>625</v>
      </c>
      <c r="G2967" s="7">
        <v>18</v>
      </c>
      <c r="H2967" s="9">
        <v>22.222222222222001</v>
      </c>
      <c r="I2967" s="1">
        <v>16.666666666666998</v>
      </c>
      <c r="J2967" s="3" t="s">
        <v>61</v>
      </c>
      <c r="K2967" s="1">
        <v>11.111111111111001</v>
      </c>
      <c r="L2967" s="1">
        <v>11.111111111111001</v>
      </c>
      <c r="M2967" s="1">
        <v>5.5555555555560003</v>
      </c>
      <c r="N2967" s="3" t="s">
        <v>61</v>
      </c>
      <c r="O2967" s="1">
        <v>11.111111111111001</v>
      </c>
      <c r="P2967" s="3" t="s">
        <v>61</v>
      </c>
      <c r="Q2967" s="1">
        <v>11.111111111111001</v>
      </c>
      <c r="R2967" s="3" t="s">
        <v>61</v>
      </c>
      <c r="S2967" s="1">
        <v>11.111111111111001</v>
      </c>
      <c r="T2967" s="1">
        <v>11.111111111111001</v>
      </c>
      <c r="U2967" s="1">
        <v>11.111111111111001</v>
      </c>
      <c r="V2967" s="1">
        <v>38.888888888888999</v>
      </c>
      <c r="W2967" s="3" t="s">
        <v>61</v>
      </c>
      <c r="X2967" s="1">
        <v>61.111111111111001</v>
      </c>
      <c r="Y2967" s="8">
        <v>161.111111111111</v>
      </c>
    </row>
    <row r="2968" spans="3:25" x14ac:dyDescent="0.2">
      <c r="C2968" s="70"/>
      <c r="D2968" s="65"/>
      <c r="E2968" s="4" t="s">
        <v>44</v>
      </c>
      <c r="F2968" s="52" t="s">
        <v>625</v>
      </c>
      <c r="G2968" s="7">
        <v>25</v>
      </c>
      <c r="H2968" s="9">
        <v>24</v>
      </c>
      <c r="I2968" s="1">
        <v>8</v>
      </c>
      <c r="J2968" s="1">
        <v>12</v>
      </c>
      <c r="K2968" s="1">
        <v>12</v>
      </c>
      <c r="L2968" s="1">
        <v>8</v>
      </c>
      <c r="M2968" s="1">
        <v>8</v>
      </c>
      <c r="N2968" s="1">
        <v>20</v>
      </c>
      <c r="O2968" s="1">
        <v>8</v>
      </c>
      <c r="P2968" s="1">
        <v>4</v>
      </c>
      <c r="Q2968" s="1">
        <v>12</v>
      </c>
      <c r="R2968" s="3" t="s">
        <v>61</v>
      </c>
      <c r="S2968" s="1">
        <v>24</v>
      </c>
      <c r="T2968" s="1">
        <v>12</v>
      </c>
      <c r="U2968" s="1">
        <v>8</v>
      </c>
      <c r="V2968" s="1">
        <v>48</v>
      </c>
      <c r="W2968" s="3" t="s">
        <v>61</v>
      </c>
      <c r="X2968" s="1">
        <v>52</v>
      </c>
      <c r="Y2968" s="8">
        <v>208</v>
      </c>
    </row>
    <row r="2969" spans="3:25" x14ac:dyDescent="0.2">
      <c r="C2969" s="70"/>
      <c r="D2969" s="65"/>
      <c r="E2969" s="4" t="s">
        <v>37</v>
      </c>
      <c r="F2969" s="52" t="s">
        <v>625</v>
      </c>
      <c r="G2969" s="7">
        <v>28</v>
      </c>
      <c r="H2969" s="9">
        <v>17.857142857143</v>
      </c>
      <c r="I2969" s="1">
        <v>3.5714285714290002</v>
      </c>
      <c r="J2969" s="3" t="s">
        <v>61</v>
      </c>
      <c r="K2969" s="3" t="s">
        <v>61</v>
      </c>
      <c r="L2969" s="1">
        <v>7.1428571428570002</v>
      </c>
      <c r="M2969" s="1">
        <v>3.5714285714290002</v>
      </c>
      <c r="N2969" s="1">
        <v>14.285714285714</v>
      </c>
      <c r="O2969" s="1">
        <v>14.285714285714</v>
      </c>
      <c r="P2969" s="1">
        <v>7.1428571428570002</v>
      </c>
      <c r="Q2969" s="1">
        <v>17.857142857143</v>
      </c>
      <c r="R2969" s="1">
        <v>7.1428571428570002</v>
      </c>
      <c r="S2969" s="1">
        <v>14.285714285714</v>
      </c>
      <c r="T2969" s="1">
        <v>14.285714285714</v>
      </c>
      <c r="U2969" s="1">
        <v>10.714285714286</v>
      </c>
      <c r="V2969" s="1">
        <v>28.571428571428999</v>
      </c>
      <c r="W2969" s="1">
        <v>10.714285714286</v>
      </c>
      <c r="X2969" s="1">
        <v>60.714285714286</v>
      </c>
      <c r="Y2969" s="8">
        <v>171.42857142857099</v>
      </c>
    </row>
    <row r="2970" spans="3:25" x14ac:dyDescent="0.2">
      <c r="C2970" s="70"/>
      <c r="D2970" s="65"/>
      <c r="E2970" s="4" t="s">
        <v>51</v>
      </c>
      <c r="F2970" s="52" t="s">
        <v>624</v>
      </c>
      <c r="G2970" s="7">
        <v>1105</v>
      </c>
      <c r="H2970" s="9">
        <v>10.859728506787</v>
      </c>
      <c r="I2970" s="1">
        <v>5.7918552036199999</v>
      </c>
      <c r="J2970" s="1">
        <v>0.63348416289599996</v>
      </c>
      <c r="K2970" s="1">
        <v>1.538461538462</v>
      </c>
      <c r="L2970" s="1">
        <v>3.8914027149320001</v>
      </c>
      <c r="M2970" s="1">
        <v>0.36199095022599997</v>
      </c>
      <c r="N2970" s="1">
        <v>7.6018099547510003</v>
      </c>
      <c r="O2970" s="1">
        <v>2.4434389140269999</v>
      </c>
      <c r="P2970" s="1">
        <v>1.447963800905</v>
      </c>
      <c r="Q2970" s="1">
        <v>8.9592760181000006</v>
      </c>
      <c r="R2970" s="1">
        <v>9.4117647058819998</v>
      </c>
      <c r="S2970" s="1">
        <v>14.570135746606001</v>
      </c>
      <c r="T2970" s="1">
        <v>8.4162895927600001</v>
      </c>
      <c r="U2970" s="1">
        <v>2.805429864253</v>
      </c>
      <c r="V2970" s="1">
        <v>58.190045248868998</v>
      </c>
      <c r="W2970" s="1">
        <v>2.5339366515839998</v>
      </c>
      <c r="X2970" s="1">
        <v>39.276018099547997</v>
      </c>
      <c r="Y2970" s="8">
        <v>139.457013574661</v>
      </c>
    </row>
    <row r="2971" spans="3:25" x14ac:dyDescent="0.2">
      <c r="C2971" s="70"/>
      <c r="D2971" s="65"/>
      <c r="E2971" s="4" t="s">
        <v>52</v>
      </c>
      <c r="F2971" s="52" t="s">
        <v>624</v>
      </c>
      <c r="G2971" s="7">
        <v>352</v>
      </c>
      <c r="H2971" s="9">
        <v>17.897727272727</v>
      </c>
      <c r="I2971" s="1">
        <v>3.9772727272730002</v>
      </c>
      <c r="J2971" s="1">
        <v>1.4204545454549999</v>
      </c>
      <c r="K2971" s="1">
        <v>4.261363636364</v>
      </c>
      <c r="L2971" s="1">
        <v>7.386363636364</v>
      </c>
      <c r="M2971" s="1">
        <v>0.28409090909099999</v>
      </c>
      <c r="N2971" s="1">
        <v>9.0909090909089993</v>
      </c>
      <c r="O2971" s="1">
        <v>6.5340909090909998</v>
      </c>
      <c r="P2971" s="1">
        <v>3.693181818182</v>
      </c>
      <c r="Q2971" s="1">
        <v>9.375</v>
      </c>
      <c r="R2971" s="1">
        <v>8.2386363636359992</v>
      </c>
      <c r="S2971" s="1">
        <v>22.727272727273</v>
      </c>
      <c r="T2971" s="1">
        <v>16.477272727273</v>
      </c>
      <c r="U2971" s="1">
        <v>3.4090909090910002</v>
      </c>
      <c r="V2971" s="1">
        <v>47.727272727272997</v>
      </c>
      <c r="W2971" s="1">
        <v>2.2727272727269998</v>
      </c>
      <c r="X2971" s="1">
        <v>50</v>
      </c>
      <c r="Y2971" s="8">
        <v>164.772727272727</v>
      </c>
    </row>
    <row r="2972" spans="3:25" x14ac:dyDescent="0.2">
      <c r="C2972" s="66" t="s">
        <v>53</v>
      </c>
      <c r="D2972" s="64" t="s">
        <v>19</v>
      </c>
      <c r="E2972" s="5" t="s">
        <v>54</v>
      </c>
      <c r="F2972" s="51" t="s">
        <v>624</v>
      </c>
      <c r="G2972" s="6">
        <v>513</v>
      </c>
      <c r="H2972" s="13">
        <v>13.840155945418999</v>
      </c>
      <c r="I2972" s="2">
        <v>3.3138401559449999</v>
      </c>
      <c r="J2972" s="2">
        <v>0.38986354775799997</v>
      </c>
      <c r="K2972" s="2">
        <v>3.3138401559449999</v>
      </c>
      <c r="L2972" s="2">
        <v>8.5769980506820005</v>
      </c>
      <c r="M2972" s="2">
        <v>0.77972709551700004</v>
      </c>
      <c r="N2972" s="2">
        <v>7.7972709551659998</v>
      </c>
      <c r="O2972" s="2">
        <v>3.7037037037039999</v>
      </c>
      <c r="P2972" s="2">
        <v>2.5341130604290001</v>
      </c>
      <c r="Q2972" s="2">
        <v>6.8226120857700003</v>
      </c>
      <c r="R2972" s="2">
        <v>12.475633528265</v>
      </c>
      <c r="S2972" s="2">
        <v>21.052631578947</v>
      </c>
      <c r="T2972" s="2">
        <v>12.865497076023001</v>
      </c>
      <c r="U2972" s="2">
        <v>2.5341130604290001</v>
      </c>
      <c r="V2972" s="2">
        <v>50.292397660818999</v>
      </c>
      <c r="W2972" s="2">
        <v>2.923976608187</v>
      </c>
      <c r="X2972" s="2">
        <v>46.783625730993997</v>
      </c>
      <c r="Y2972" s="11">
        <v>153.216374269006</v>
      </c>
    </row>
    <row r="2973" spans="3:25" x14ac:dyDescent="0.2">
      <c r="C2973" s="70"/>
      <c r="D2973" s="65"/>
      <c r="E2973" s="4" t="s">
        <v>55</v>
      </c>
      <c r="F2973" s="52" t="s">
        <v>624</v>
      </c>
      <c r="G2973" s="7">
        <v>639</v>
      </c>
      <c r="H2973" s="9">
        <v>12.206572769953</v>
      </c>
      <c r="I2973" s="1">
        <v>5.946791862285</v>
      </c>
      <c r="J2973" s="1">
        <v>1.2519561815339999</v>
      </c>
      <c r="K2973" s="1">
        <v>1.7214397496089999</v>
      </c>
      <c r="L2973" s="1">
        <v>3.9123630672930001</v>
      </c>
      <c r="M2973" s="1">
        <v>0.78247261345899999</v>
      </c>
      <c r="N2973" s="1">
        <v>7.8247261345850001</v>
      </c>
      <c r="O2973" s="1">
        <v>3.4428794992179999</v>
      </c>
      <c r="P2973" s="1">
        <v>1.2519561815339999</v>
      </c>
      <c r="Q2973" s="1">
        <v>9.8591549295770005</v>
      </c>
      <c r="R2973" s="1">
        <v>7.8247261345850001</v>
      </c>
      <c r="S2973" s="1">
        <v>13.302034428795</v>
      </c>
      <c r="T2973" s="1">
        <v>9.0766823161189993</v>
      </c>
      <c r="U2973" s="1">
        <v>3.9123630672930001</v>
      </c>
      <c r="V2973" s="1">
        <v>56.494522691706003</v>
      </c>
      <c r="W2973" s="1">
        <v>2.8169014084509998</v>
      </c>
      <c r="X2973" s="1">
        <v>40.688575899843997</v>
      </c>
      <c r="Y2973" s="8">
        <v>141.62754303599399</v>
      </c>
    </row>
    <row r="2974" spans="3:25" x14ac:dyDescent="0.2">
      <c r="C2974" s="70"/>
      <c r="D2974" s="65"/>
      <c r="E2974" s="4" t="s">
        <v>56</v>
      </c>
      <c r="F2974" s="52" t="s">
        <v>624</v>
      </c>
      <c r="G2974" s="7">
        <v>376</v>
      </c>
      <c r="H2974" s="9">
        <v>13.031914893617</v>
      </c>
      <c r="I2974" s="1">
        <v>7.712765957447</v>
      </c>
      <c r="J2974" s="1">
        <v>1.3297872340429999</v>
      </c>
      <c r="K2974" s="1">
        <v>2.393617021277</v>
      </c>
      <c r="L2974" s="1">
        <v>1.5957446808510001</v>
      </c>
      <c r="M2974" s="3" t="s">
        <v>61</v>
      </c>
      <c r="N2974" s="1">
        <v>9.3085106382979994</v>
      </c>
      <c r="O2974" s="1">
        <v>4.5212765957450003</v>
      </c>
      <c r="P2974" s="1">
        <v>2.925531914894</v>
      </c>
      <c r="Q2974" s="1">
        <v>11.702127659574</v>
      </c>
      <c r="R2974" s="1">
        <v>5.5851063829790002</v>
      </c>
      <c r="S2974" s="1">
        <v>15.957446808511</v>
      </c>
      <c r="T2974" s="1">
        <v>9.574468085106</v>
      </c>
      <c r="U2974" s="1">
        <v>3.1914893617020001</v>
      </c>
      <c r="V2974" s="1">
        <v>58.244680851063997</v>
      </c>
      <c r="W2974" s="1">
        <v>1.5957446808510001</v>
      </c>
      <c r="X2974" s="1">
        <v>40.159574468084998</v>
      </c>
      <c r="Y2974" s="8">
        <v>148.67021276595699</v>
      </c>
    </row>
    <row r="2975" spans="3:25" x14ac:dyDescent="0.2">
      <c r="C2975" s="66" t="s">
        <v>57</v>
      </c>
      <c r="D2975" s="64" t="s">
        <v>19</v>
      </c>
      <c r="E2975" s="5" t="s">
        <v>58</v>
      </c>
      <c r="F2975" s="51" t="s">
        <v>624</v>
      </c>
      <c r="G2975" s="6">
        <v>537</v>
      </c>
      <c r="H2975" s="13">
        <v>13.780260707635</v>
      </c>
      <c r="I2975" s="2">
        <v>5.0279329608939998</v>
      </c>
      <c r="J2975" s="2">
        <v>1.4897579143390001</v>
      </c>
      <c r="K2975" s="2">
        <v>3.7243947858470001</v>
      </c>
      <c r="L2975" s="2">
        <v>6.5176908752329998</v>
      </c>
      <c r="M2975" s="2">
        <v>0.55865921787700001</v>
      </c>
      <c r="N2975" s="2">
        <v>7.8212290502790003</v>
      </c>
      <c r="O2975" s="2">
        <v>3.7243947858470001</v>
      </c>
      <c r="P2975" s="2">
        <v>3.5381750465550001</v>
      </c>
      <c r="Q2975" s="2">
        <v>8.5661080074489995</v>
      </c>
      <c r="R2975" s="2">
        <v>10.242085661080001</v>
      </c>
      <c r="S2975" s="2">
        <v>20.111731843575001</v>
      </c>
      <c r="T2975" s="2">
        <v>13.221601489757999</v>
      </c>
      <c r="U2975" s="2">
        <v>2.6070763500930001</v>
      </c>
      <c r="V2975" s="2">
        <v>51.210428305400001</v>
      </c>
      <c r="W2975" s="2">
        <v>2.6070763500930001</v>
      </c>
      <c r="X2975" s="2">
        <v>46.182495344506997</v>
      </c>
      <c r="Y2975" s="11">
        <v>154.74860335195501</v>
      </c>
    </row>
    <row r="2976" spans="3:25" x14ac:dyDescent="0.2">
      <c r="C2976" s="67"/>
      <c r="D2976" s="65"/>
      <c r="E2976" s="4" t="s">
        <v>59</v>
      </c>
      <c r="F2976" s="52" t="s">
        <v>624</v>
      </c>
      <c r="G2976" s="7">
        <v>682</v>
      </c>
      <c r="H2976" s="9">
        <v>9.6774193548389995</v>
      </c>
      <c r="I2976" s="1">
        <v>5.5718475073310003</v>
      </c>
      <c r="J2976" s="1">
        <v>0.73313782991200005</v>
      </c>
      <c r="K2976" s="1">
        <v>2.052785923754</v>
      </c>
      <c r="L2976" s="1">
        <v>5.1319648093839998</v>
      </c>
      <c r="M2976" s="1">
        <v>0.73313782991200005</v>
      </c>
      <c r="N2976" s="1">
        <v>9.3841642228740003</v>
      </c>
      <c r="O2976" s="1">
        <v>3.3724340175949998</v>
      </c>
      <c r="P2976" s="1">
        <v>1.173020527859</v>
      </c>
      <c r="Q2976" s="1">
        <v>11.143695014663001</v>
      </c>
      <c r="R2976" s="1">
        <v>9.0909090909089993</v>
      </c>
      <c r="S2976" s="1">
        <v>16.275659824047001</v>
      </c>
      <c r="T2976" s="1">
        <v>9.0909090909089993</v>
      </c>
      <c r="U2976" s="1">
        <v>3.6656891495599999</v>
      </c>
      <c r="V2976" s="1">
        <v>55.278592375366998</v>
      </c>
      <c r="W2976" s="1">
        <v>2.6392961876830001</v>
      </c>
      <c r="X2976" s="1">
        <v>42.082111436950001</v>
      </c>
      <c r="Y2976" s="8">
        <v>145.014662756598</v>
      </c>
    </row>
    <row r="2977" spans="2:25" x14ac:dyDescent="0.2">
      <c r="C2977" s="71"/>
      <c r="D2977" s="68"/>
      <c r="E2977" s="19" t="s">
        <v>60</v>
      </c>
      <c r="F2977" s="53" t="s">
        <v>624</v>
      </c>
      <c r="G2977" s="21">
        <v>309</v>
      </c>
      <c r="H2977" s="36">
        <v>18.770226537216999</v>
      </c>
      <c r="I2977" s="16">
        <v>6.1488673139159999</v>
      </c>
      <c r="J2977" s="16">
        <v>0.64724919093900002</v>
      </c>
      <c r="K2977" s="16">
        <v>0.97087378640800004</v>
      </c>
      <c r="L2977" s="16">
        <v>1.618122977346</v>
      </c>
      <c r="M2977" s="16">
        <v>0.32362459546900002</v>
      </c>
      <c r="N2977" s="16">
        <v>6.1488673139159999</v>
      </c>
      <c r="O2977" s="16">
        <v>4.8543689320389998</v>
      </c>
      <c r="P2977" s="16">
        <v>1.618122977346</v>
      </c>
      <c r="Q2977" s="16">
        <v>6.472491909385</v>
      </c>
      <c r="R2977" s="16">
        <v>5.8252427184469999</v>
      </c>
      <c r="S2977" s="16">
        <v>11.003236245955</v>
      </c>
      <c r="T2977" s="16">
        <v>8.7378640776700003</v>
      </c>
      <c r="U2977" s="16">
        <v>3.559870550162</v>
      </c>
      <c r="V2977" s="16">
        <v>60.194174757281999</v>
      </c>
      <c r="W2977" s="16">
        <v>2.2653721682849999</v>
      </c>
      <c r="X2977" s="16">
        <v>37.540453074433998</v>
      </c>
      <c r="Y2977" s="34">
        <v>139.15857605177999</v>
      </c>
    </row>
    <row r="2978" spans="2:25" x14ac:dyDescent="0.2">
      <c r="C2978" s="44" t="s">
        <v>626</v>
      </c>
    </row>
    <row r="2979" spans="2:25" x14ac:dyDescent="0.2">
      <c r="B2979" s="22" t="str">
        <f xml:space="preserve"> HYPERLINK("#'目次'!B42", "[36]")</f>
        <v>[36]</v>
      </c>
      <c r="C2979" s="58" t="s">
        <v>411</v>
      </c>
      <c r="D2979" s="59"/>
      <c r="E2979" s="59"/>
      <c r="F2979" s="59"/>
      <c r="G2979" s="59"/>
      <c r="H2979" s="59"/>
      <c r="I2979" s="59"/>
      <c r="J2979" s="59"/>
      <c r="K2979" s="59"/>
      <c r="L2979" s="59"/>
      <c r="M2979" s="59"/>
      <c r="N2979" s="59"/>
      <c r="O2979" s="59"/>
      <c r="P2979" s="59"/>
      <c r="Q2979" s="59"/>
      <c r="R2979" s="59"/>
      <c r="S2979" s="59"/>
      <c r="T2979" s="59"/>
      <c r="U2979" s="59"/>
      <c r="V2979" s="59"/>
    </row>
    <row r="2982" spans="2:25" x14ac:dyDescent="0.2">
      <c r="C2982" s="58" t="s">
        <v>13</v>
      </c>
      <c r="D2982" s="59"/>
      <c r="E2982" s="59"/>
      <c r="F2982" s="59"/>
      <c r="G2982" s="59"/>
      <c r="H2982" s="59"/>
      <c r="I2982" s="59"/>
      <c r="J2982" s="59"/>
      <c r="K2982" s="59"/>
      <c r="L2982" s="59"/>
      <c r="M2982" s="59"/>
      <c r="N2982" s="59"/>
      <c r="O2982" s="59"/>
      <c r="P2982" s="59"/>
      <c r="Q2982" s="59"/>
      <c r="R2982" s="59"/>
      <c r="S2982" s="59"/>
      <c r="T2982" s="59"/>
      <c r="U2982" s="59"/>
      <c r="V2982" s="59"/>
    </row>
    <row r="2983" spans="2:25" ht="26" x14ac:dyDescent="0.2">
      <c r="C2983" s="60"/>
      <c r="D2983" s="61"/>
      <c r="E2983" s="61"/>
      <c r="F2983" s="61"/>
      <c r="G2983" s="20" t="s">
        <v>14</v>
      </c>
      <c r="H2983" s="25" t="s">
        <v>141</v>
      </c>
      <c r="I2983" s="10" t="s">
        <v>412</v>
      </c>
      <c r="J2983" s="10" t="s">
        <v>413</v>
      </c>
      <c r="K2983" s="10" t="s">
        <v>414</v>
      </c>
      <c r="L2983" s="10" t="s">
        <v>145</v>
      </c>
      <c r="M2983" s="10" t="s">
        <v>37</v>
      </c>
      <c r="N2983" s="10" t="s">
        <v>263</v>
      </c>
      <c r="O2983" s="26" t="s">
        <v>76</v>
      </c>
    </row>
    <row r="2984" spans="2:25" x14ac:dyDescent="0.2">
      <c r="C2984" s="62"/>
      <c r="D2984" s="63"/>
      <c r="E2984" s="63"/>
      <c r="F2984" s="63"/>
      <c r="G2984" s="23"/>
      <c r="H2984" s="39" t="s">
        <v>415</v>
      </c>
      <c r="I2984" s="32" t="s">
        <v>416</v>
      </c>
      <c r="J2984" s="32" t="s">
        <v>245</v>
      </c>
      <c r="K2984" s="32" t="s">
        <v>267</v>
      </c>
      <c r="L2984" s="32" t="s">
        <v>253</v>
      </c>
      <c r="M2984" s="12"/>
      <c r="N2984" s="12"/>
      <c r="O2984" s="28"/>
    </row>
    <row r="2985" spans="2:25" x14ac:dyDescent="0.2">
      <c r="C2985" s="24"/>
      <c r="D2985" s="30"/>
      <c r="E2985" s="29" t="s">
        <v>14</v>
      </c>
      <c r="F2985" s="50" t="s">
        <v>624</v>
      </c>
      <c r="G2985" s="27">
        <v>1528</v>
      </c>
      <c r="H2985" s="15">
        <v>66.557591623036998</v>
      </c>
      <c r="I2985" s="15">
        <v>6.8717277486909998</v>
      </c>
      <c r="J2985" s="15">
        <v>7.3298429319369998</v>
      </c>
      <c r="K2985" s="15">
        <v>5.4973821989529998</v>
      </c>
      <c r="L2985" s="15">
        <v>9.8821989528799996</v>
      </c>
      <c r="M2985" s="15">
        <v>3.861256544503</v>
      </c>
      <c r="N2985" s="15">
        <v>5.4155888359429998</v>
      </c>
      <c r="O2985" s="33">
        <v>2.5651634182179999</v>
      </c>
    </row>
    <row r="2986" spans="2:25" x14ac:dyDescent="0.2">
      <c r="C2986" s="69" t="s">
        <v>18</v>
      </c>
      <c r="D2986" s="64" t="s">
        <v>19</v>
      </c>
      <c r="E2986" s="5" t="s">
        <v>20</v>
      </c>
      <c r="F2986" s="51" t="s">
        <v>624</v>
      </c>
      <c r="G2986" s="6">
        <v>763</v>
      </c>
      <c r="H2986" s="13">
        <v>66.055045871559997</v>
      </c>
      <c r="I2986" s="2">
        <v>6.2909567496719996</v>
      </c>
      <c r="J2986" s="2">
        <v>6.5530799475750001</v>
      </c>
      <c r="K2986" s="2">
        <v>5.6356487549149996</v>
      </c>
      <c r="L2986" s="2">
        <v>11.009174311927</v>
      </c>
      <c r="M2986" s="2">
        <v>4.4560943643510003</v>
      </c>
      <c r="N2986" s="2">
        <v>5.3662551440330004</v>
      </c>
      <c r="O2986" s="11">
        <v>2.6287479461680001</v>
      </c>
    </row>
    <row r="2987" spans="2:25" x14ac:dyDescent="0.2">
      <c r="C2987" s="70"/>
      <c r="D2987" s="65"/>
      <c r="E2987" s="4" t="s">
        <v>21</v>
      </c>
      <c r="F2987" s="52" t="s">
        <v>624</v>
      </c>
      <c r="G2987" s="7">
        <v>765</v>
      </c>
      <c r="H2987" s="9">
        <v>67.058823529411995</v>
      </c>
      <c r="I2987" s="1">
        <v>7.4509803921569997</v>
      </c>
      <c r="J2987" s="1">
        <v>8.1045751633989997</v>
      </c>
      <c r="K2987" s="1">
        <v>5.3594771241829999</v>
      </c>
      <c r="L2987" s="1">
        <v>8.7581699346409998</v>
      </c>
      <c r="M2987" s="1">
        <v>3.2679738562090002</v>
      </c>
      <c r="N2987" s="1">
        <v>5.4641891891889998</v>
      </c>
      <c r="O2987" s="8">
        <v>2.5017723118399999</v>
      </c>
    </row>
    <row r="2988" spans="2:25" x14ac:dyDescent="0.2">
      <c r="C2988" s="66" t="s">
        <v>22</v>
      </c>
      <c r="D2988" s="66" t="s">
        <v>23</v>
      </c>
      <c r="E2988" s="5" t="s">
        <v>24</v>
      </c>
      <c r="F2988" s="51" t="s">
        <v>624</v>
      </c>
      <c r="G2988" s="6">
        <v>302</v>
      </c>
      <c r="H2988" s="13">
        <v>75.165562913906996</v>
      </c>
      <c r="I2988" s="2">
        <v>4.9668874172189996</v>
      </c>
      <c r="J2988" s="2">
        <v>4.6357615894039998</v>
      </c>
      <c r="K2988" s="2">
        <v>3.6423841059600002</v>
      </c>
      <c r="L2988" s="2">
        <v>8.2781456953639996</v>
      </c>
      <c r="M2988" s="2">
        <v>3.311258278146</v>
      </c>
      <c r="N2988" s="2">
        <v>5.8304794520550001</v>
      </c>
      <c r="O2988" s="11">
        <v>2.344005099566</v>
      </c>
    </row>
    <row r="2989" spans="2:25" x14ac:dyDescent="0.2">
      <c r="C2989" s="70"/>
      <c r="D2989" s="67"/>
      <c r="E2989" s="4" t="s">
        <v>25</v>
      </c>
      <c r="F2989" s="52" t="s">
        <v>624</v>
      </c>
      <c r="G2989" s="7">
        <v>329</v>
      </c>
      <c r="H2989" s="9">
        <v>72.036474164134006</v>
      </c>
      <c r="I2989" s="1">
        <v>4.8632218844980004</v>
      </c>
      <c r="J2989" s="1">
        <v>6.0790273556230003</v>
      </c>
      <c r="K2989" s="1">
        <v>5.4711246200610004</v>
      </c>
      <c r="L2989" s="1">
        <v>9.1185410334349992</v>
      </c>
      <c r="M2989" s="1">
        <v>2.4316109422490002</v>
      </c>
      <c r="N2989" s="1">
        <v>5.6043613707170001</v>
      </c>
      <c r="O2989" s="8">
        <v>2.4985957894389998</v>
      </c>
    </row>
    <row r="2990" spans="2:25" x14ac:dyDescent="0.2">
      <c r="C2990" s="70"/>
      <c r="D2990" s="67"/>
      <c r="E2990" s="4" t="s">
        <v>26</v>
      </c>
      <c r="F2990" s="52" t="s">
        <v>624</v>
      </c>
      <c r="G2990" s="7">
        <v>355</v>
      </c>
      <c r="H2990" s="9">
        <v>63.943661971830998</v>
      </c>
      <c r="I2990" s="1">
        <v>7.8873239436620004</v>
      </c>
      <c r="J2990" s="1">
        <v>8.1690140845069994</v>
      </c>
      <c r="K2990" s="1">
        <v>5.3521126760559996</v>
      </c>
      <c r="L2990" s="1">
        <v>10.140845070423</v>
      </c>
      <c r="M2990" s="1">
        <v>4.507042253521</v>
      </c>
      <c r="N2990" s="1">
        <v>5.3289085545720001</v>
      </c>
      <c r="O2990" s="8">
        <v>2.5878509373340002</v>
      </c>
    </row>
    <row r="2991" spans="2:25" x14ac:dyDescent="0.2">
      <c r="C2991" s="70"/>
      <c r="D2991" s="67"/>
      <c r="E2991" s="4" t="s">
        <v>27</v>
      </c>
      <c r="F2991" s="52" t="s">
        <v>624</v>
      </c>
      <c r="G2991" s="7">
        <v>254</v>
      </c>
      <c r="H2991" s="9">
        <v>63.385826771654003</v>
      </c>
      <c r="I2991" s="1">
        <v>7.8740157480309998</v>
      </c>
      <c r="J2991" s="1">
        <v>7.0866141732279999</v>
      </c>
      <c r="K2991" s="1">
        <v>7.4803149606300003</v>
      </c>
      <c r="L2991" s="1">
        <v>11.417322834646001</v>
      </c>
      <c r="M2991" s="1">
        <v>2.7559055118110001</v>
      </c>
      <c r="N2991" s="1">
        <v>5.1862348178140003</v>
      </c>
      <c r="O2991" s="8">
        <v>2.6913994292419998</v>
      </c>
    </row>
    <row r="2992" spans="2:25" x14ac:dyDescent="0.2">
      <c r="C2992" s="70"/>
      <c r="D2992" s="67"/>
      <c r="E2992" s="4" t="s">
        <v>28</v>
      </c>
      <c r="F2992" s="52" t="s">
        <v>624</v>
      </c>
      <c r="G2992" s="7">
        <v>288</v>
      </c>
      <c r="H2992" s="9">
        <v>57.291666666666998</v>
      </c>
      <c r="I2992" s="1">
        <v>9.0277777777780006</v>
      </c>
      <c r="J2992" s="1">
        <v>10.763888888888999</v>
      </c>
      <c r="K2992" s="1">
        <v>5.9027777777779997</v>
      </c>
      <c r="L2992" s="1">
        <v>10.763888888888999</v>
      </c>
      <c r="M2992" s="1">
        <v>6.25</v>
      </c>
      <c r="N2992" s="1">
        <v>5.0611111111109999</v>
      </c>
      <c r="O2992" s="8">
        <v>2.6620293476649999</v>
      </c>
    </row>
    <row r="2993" spans="3:15" x14ac:dyDescent="0.2">
      <c r="C2993" s="70"/>
      <c r="D2993" s="67"/>
      <c r="E2993" s="4" t="s">
        <v>29</v>
      </c>
      <c r="F2993" s="52" t="s">
        <v>624</v>
      </c>
      <c r="G2993" s="7">
        <v>1226</v>
      </c>
      <c r="H2993" s="9">
        <v>64.437194127243004</v>
      </c>
      <c r="I2993" s="1">
        <v>7.3409461663949998</v>
      </c>
      <c r="J2993" s="1">
        <v>7.9934747145190004</v>
      </c>
      <c r="K2993" s="1">
        <v>5.9543230016309998</v>
      </c>
      <c r="L2993" s="1">
        <v>10.277324632953</v>
      </c>
      <c r="M2993" s="1">
        <v>3.9967373572590001</v>
      </c>
      <c r="N2993" s="1">
        <v>5.3126593033139997</v>
      </c>
      <c r="O2993" s="8">
        <v>2.6078670514710001</v>
      </c>
    </row>
    <row r="2994" spans="3:15" x14ac:dyDescent="0.2">
      <c r="C2994" s="70"/>
      <c r="D2994" s="67"/>
      <c r="E2994" s="4" t="s">
        <v>30</v>
      </c>
      <c r="F2994" s="52" t="s">
        <v>624</v>
      </c>
      <c r="G2994" s="7">
        <v>542</v>
      </c>
      <c r="H2994" s="9">
        <v>60.147601476014998</v>
      </c>
      <c r="I2994" s="1">
        <v>8.4870848708489994</v>
      </c>
      <c r="J2994" s="1">
        <v>9.0405904059040001</v>
      </c>
      <c r="K2994" s="1">
        <v>6.6420664206640003</v>
      </c>
      <c r="L2994" s="1">
        <v>11.070110701107</v>
      </c>
      <c r="M2994" s="1">
        <v>4.6125461254609998</v>
      </c>
      <c r="N2994" s="1">
        <v>5.1208897485489997</v>
      </c>
      <c r="O2994" s="8">
        <v>2.6742362492659999</v>
      </c>
    </row>
    <row r="2995" spans="3:15" x14ac:dyDescent="0.2">
      <c r="C2995" s="70"/>
      <c r="D2995" s="66" t="s">
        <v>20</v>
      </c>
      <c r="E2995" s="5" t="s">
        <v>24</v>
      </c>
      <c r="F2995" s="51" t="s">
        <v>624</v>
      </c>
      <c r="G2995" s="6">
        <v>153</v>
      </c>
      <c r="H2995" s="13">
        <v>75.163398692810006</v>
      </c>
      <c r="I2995" s="2">
        <v>2.6143790849670001</v>
      </c>
      <c r="J2995" s="2">
        <v>3.2679738562090002</v>
      </c>
      <c r="K2995" s="2">
        <v>4.5751633986930003</v>
      </c>
      <c r="L2995" s="2">
        <v>9.8039215686270005</v>
      </c>
      <c r="M2995" s="2">
        <v>4.5751633986930003</v>
      </c>
      <c r="N2995" s="2">
        <v>5.7705479452050001</v>
      </c>
      <c r="O2995" s="11">
        <v>2.4810500504539998</v>
      </c>
    </row>
    <row r="2996" spans="3:15" x14ac:dyDescent="0.2">
      <c r="C2996" s="70"/>
      <c r="D2996" s="67"/>
      <c r="E2996" s="4" t="s">
        <v>25</v>
      </c>
      <c r="F2996" s="52" t="s">
        <v>624</v>
      </c>
      <c r="G2996" s="7">
        <v>174</v>
      </c>
      <c r="H2996" s="9">
        <v>70.689655172414007</v>
      </c>
      <c r="I2996" s="1">
        <v>4.5977011494250002</v>
      </c>
      <c r="J2996" s="1">
        <v>6.8965517241379999</v>
      </c>
      <c r="K2996" s="1">
        <v>4.5977011494250002</v>
      </c>
      <c r="L2996" s="1">
        <v>10.344827586207</v>
      </c>
      <c r="M2996" s="1">
        <v>2.8735632183909998</v>
      </c>
      <c r="N2996" s="1">
        <v>5.5325443786979998</v>
      </c>
      <c r="O2996" s="8">
        <v>2.5577508324570002</v>
      </c>
    </row>
    <row r="2997" spans="3:15" x14ac:dyDescent="0.2">
      <c r="C2997" s="70"/>
      <c r="D2997" s="67"/>
      <c r="E2997" s="4" t="s">
        <v>26</v>
      </c>
      <c r="F2997" s="52" t="s">
        <v>624</v>
      </c>
      <c r="G2997" s="7">
        <v>180</v>
      </c>
      <c r="H2997" s="9">
        <v>65</v>
      </c>
      <c r="I2997" s="1">
        <v>6.666666666667</v>
      </c>
      <c r="J2997" s="1">
        <v>8.333333333333</v>
      </c>
      <c r="K2997" s="1">
        <v>5</v>
      </c>
      <c r="L2997" s="1">
        <v>11.666666666667</v>
      </c>
      <c r="M2997" s="1">
        <v>3.333333333333</v>
      </c>
      <c r="N2997" s="1">
        <v>5.2844827586210004</v>
      </c>
      <c r="O2997" s="8">
        <v>2.6552033150419998</v>
      </c>
    </row>
    <row r="2998" spans="3:15" x14ac:dyDescent="0.2">
      <c r="C2998" s="70"/>
      <c r="D2998" s="67"/>
      <c r="E2998" s="4" t="s">
        <v>27</v>
      </c>
      <c r="F2998" s="52" t="s">
        <v>624</v>
      </c>
      <c r="G2998" s="7">
        <v>121</v>
      </c>
      <c r="H2998" s="9">
        <v>61.157024793387997</v>
      </c>
      <c r="I2998" s="1">
        <v>8.2644628099169992</v>
      </c>
      <c r="J2998" s="1">
        <v>6.6115702479339999</v>
      </c>
      <c r="K2998" s="1">
        <v>7.4380165289260001</v>
      </c>
      <c r="L2998" s="1">
        <v>11.570247933884</v>
      </c>
      <c r="M2998" s="1">
        <v>4.9586776859499997</v>
      </c>
      <c r="N2998" s="1">
        <v>5.1478260869570001</v>
      </c>
      <c r="O2998" s="8">
        <v>2.7144624948880001</v>
      </c>
    </row>
    <row r="2999" spans="3:15" x14ac:dyDescent="0.2">
      <c r="C2999" s="70"/>
      <c r="D2999" s="67"/>
      <c r="E2999" s="4" t="s">
        <v>28</v>
      </c>
      <c r="F2999" s="52" t="s">
        <v>624</v>
      </c>
      <c r="G2999" s="7">
        <v>135</v>
      </c>
      <c r="H2999" s="9">
        <v>55.555555555555998</v>
      </c>
      <c r="I2999" s="1">
        <v>10.370370370370001</v>
      </c>
      <c r="J2999" s="1">
        <v>7.4074074074069998</v>
      </c>
      <c r="K2999" s="1">
        <v>7.4074074074069998</v>
      </c>
      <c r="L2999" s="1">
        <v>11.851851851852</v>
      </c>
      <c r="M2999" s="1">
        <v>7.4074074074069998</v>
      </c>
      <c r="N2999" s="1">
        <v>4.984</v>
      </c>
      <c r="O2999" s="8">
        <v>2.7326697332399998</v>
      </c>
    </row>
    <row r="3000" spans="3:15" x14ac:dyDescent="0.2">
      <c r="C3000" s="70"/>
      <c r="D3000" s="67"/>
      <c r="E3000" s="4" t="s">
        <v>29</v>
      </c>
      <c r="F3000" s="52" t="s">
        <v>624</v>
      </c>
      <c r="G3000" s="7">
        <v>610</v>
      </c>
      <c r="H3000" s="9">
        <v>63.770491803279</v>
      </c>
      <c r="I3000" s="1">
        <v>7.2131147540980001</v>
      </c>
      <c r="J3000" s="1">
        <v>7.3770491803280001</v>
      </c>
      <c r="K3000" s="1">
        <v>5.9016393442619997</v>
      </c>
      <c r="L3000" s="1">
        <v>11.311475409836</v>
      </c>
      <c r="M3000" s="1">
        <v>4.4262295081970002</v>
      </c>
      <c r="N3000" s="1">
        <v>5.2650085763290004</v>
      </c>
      <c r="O3000" s="8">
        <v>2.6568675762630001</v>
      </c>
    </row>
    <row r="3001" spans="3:15" x14ac:dyDescent="0.2">
      <c r="C3001" s="70"/>
      <c r="D3001" s="67"/>
      <c r="E3001" s="4" t="s">
        <v>30</v>
      </c>
      <c r="F3001" s="52" t="s">
        <v>624</v>
      </c>
      <c r="G3001" s="7">
        <v>256</v>
      </c>
      <c r="H3001" s="9">
        <v>58.203125</v>
      </c>
      <c r="I3001" s="1">
        <v>9.375</v>
      </c>
      <c r="J3001" s="1">
        <v>7.03125</v>
      </c>
      <c r="K3001" s="1">
        <v>7.421875</v>
      </c>
      <c r="L3001" s="1">
        <v>11.71875</v>
      </c>
      <c r="M3001" s="1">
        <v>6.25</v>
      </c>
      <c r="N3001" s="1">
        <v>5.0625</v>
      </c>
      <c r="O3001" s="8">
        <v>2.71949609226</v>
      </c>
    </row>
    <row r="3002" spans="3:15" x14ac:dyDescent="0.2">
      <c r="C3002" s="70"/>
      <c r="D3002" s="66" t="s">
        <v>21</v>
      </c>
      <c r="E3002" s="5" t="s">
        <v>24</v>
      </c>
      <c r="F3002" s="51" t="s">
        <v>624</v>
      </c>
      <c r="G3002" s="6">
        <v>149</v>
      </c>
      <c r="H3002" s="13">
        <v>75.167785234899</v>
      </c>
      <c r="I3002" s="2">
        <v>7.3825503355700004</v>
      </c>
      <c r="J3002" s="2">
        <v>6.0402684563760003</v>
      </c>
      <c r="K3002" s="2">
        <v>2.6845637583889999</v>
      </c>
      <c r="L3002" s="2">
        <v>6.7114093959729999</v>
      </c>
      <c r="M3002" s="2">
        <v>2.0134228187919998</v>
      </c>
      <c r="N3002" s="2">
        <v>5.8904109589039999</v>
      </c>
      <c r="O3002" s="11">
        <v>2.2053955393810001</v>
      </c>
    </row>
    <row r="3003" spans="3:15" x14ac:dyDescent="0.2">
      <c r="C3003" s="70"/>
      <c r="D3003" s="67"/>
      <c r="E3003" s="4" t="s">
        <v>25</v>
      </c>
      <c r="F3003" s="52" t="s">
        <v>624</v>
      </c>
      <c r="G3003" s="7">
        <v>155</v>
      </c>
      <c r="H3003" s="9">
        <v>73.548387096773993</v>
      </c>
      <c r="I3003" s="1">
        <v>5.1612903225810003</v>
      </c>
      <c r="J3003" s="1">
        <v>5.1612903225810003</v>
      </c>
      <c r="K3003" s="1">
        <v>6.4516129032259997</v>
      </c>
      <c r="L3003" s="1">
        <v>7.7419354838709999</v>
      </c>
      <c r="M3003" s="1">
        <v>1.935483870968</v>
      </c>
      <c r="N3003" s="1">
        <v>5.6842105263159999</v>
      </c>
      <c r="O3003" s="8">
        <v>2.4370785154529999</v>
      </c>
    </row>
    <row r="3004" spans="3:15" x14ac:dyDescent="0.2">
      <c r="C3004" s="70"/>
      <c r="D3004" s="67"/>
      <c r="E3004" s="4" t="s">
        <v>26</v>
      </c>
      <c r="F3004" s="52" t="s">
        <v>624</v>
      </c>
      <c r="G3004" s="7">
        <v>175</v>
      </c>
      <c r="H3004" s="9">
        <v>62.857142857143003</v>
      </c>
      <c r="I3004" s="1">
        <v>9.1428571428570002</v>
      </c>
      <c r="J3004" s="1">
        <v>8</v>
      </c>
      <c r="K3004" s="1">
        <v>5.7142857142860004</v>
      </c>
      <c r="L3004" s="1">
        <v>8.5714285714289993</v>
      </c>
      <c r="M3004" s="1">
        <v>5.7142857142860004</v>
      </c>
      <c r="N3004" s="1">
        <v>5.3757575757579996</v>
      </c>
      <c r="O3004" s="8">
        <v>2.5221011254930001</v>
      </c>
    </row>
    <row r="3005" spans="3:15" x14ac:dyDescent="0.2">
      <c r="C3005" s="70"/>
      <c r="D3005" s="67"/>
      <c r="E3005" s="4" t="s">
        <v>27</v>
      </c>
      <c r="F3005" s="52" t="s">
        <v>624</v>
      </c>
      <c r="G3005" s="7">
        <v>133</v>
      </c>
      <c r="H3005" s="9">
        <v>65.413533834586005</v>
      </c>
      <c r="I3005" s="1">
        <v>7.5187969924809996</v>
      </c>
      <c r="J3005" s="1">
        <v>7.5187969924809996</v>
      </c>
      <c r="K3005" s="1">
        <v>7.5187969924809996</v>
      </c>
      <c r="L3005" s="1">
        <v>11.278195488722</v>
      </c>
      <c r="M3005" s="1">
        <v>0.75187969924800002</v>
      </c>
      <c r="N3005" s="1">
        <v>5.2196969696969999</v>
      </c>
      <c r="O3005" s="8">
        <v>2.6810456941909999</v>
      </c>
    </row>
    <row r="3006" spans="3:15" x14ac:dyDescent="0.2">
      <c r="C3006" s="70"/>
      <c r="D3006" s="67"/>
      <c r="E3006" s="4" t="s">
        <v>28</v>
      </c>
      <c r="F3006" s="52" t="s">
        <v>624</v>
      </c>
      <c r="G3006" s="7">
        <v>153</v>
      </c>
      <c r="H3006" s="9">
        <v>58.823529411765001</v>
      </c>
      <c r="I3006" s="1">
        <v>7.8431372549020004</v>
      </c>
      <c r="J3006" s="1">
        <v>13.725490196078001</v>
      </c>
      <c r="K3006" s="1">
        <v>4.5751633986930003</v>
      </c>
      <c r="L3006" s="1">
        <v>9.8039215686270005</v>
      </c>
      <c r="M3006" s="1">
        <v>5.2287581699350003</v>
      </c>
      <c r="N3006" s="1">
        <v>5.127586206897</v>
      </c>
      <c r="O3006" s="8">
        <v>2.6072676938870001</v>
      </c>
    </row>
    <row r="3007" spans="3:15" x14ac:dyDescent="0.2">
      <c r="C3007" s="70"/>
      <c r="D3007" s="67"/>
      <c r="E3007" s="4" t="s">
        <v>29</v>
      </c>
      <c r="F3007" s="52" t="s">
        <v>624</v>
      </c>
      <c r="G3007" s="7">
        <v>616</v>
      </c>
      <c r="H3007" s="9">
        <v>65.097402597403004</v>
      </c>
      <c r="I3007" s="1">
        <v>7.4675324675320001</v>
      </c>
      <c r="J3007" s="1">
        <v>8.603896103896</v>
      </c>
      <c r="K3007" s="1">
        <v>6.0064935064940004</v>
      </c>
      <c r="L3007" s="1">
        <v>9.2532467532469997</v>
      </c>
      <c r="M3007" s="1">
        <v>3.5714285714290002</v>
      </c>
      <c r="N3007" s="1">
        <v>5.3594276094279998</v>
      </c>
      <c r="O3007" s="8">
        <v>2.5602395695059998</v>
      </c>
    </row>
    <row r="3008" spans="3:15" x14ac:dyDescent="0.2">
      <c r="C3008" s="70"/>
      <c r="D3008" s="67"/>
      <c r="E3008" s="4" t="s">
        <v>30</v>
      </c>
      <c r="F3008" s="52" t="s">
        <v>624</v>
      </c>
      <c r="G3008" s="7">
        <v>286</v>
      </c>
      <c r="H3008" s="9">
        <v>61.888111888112</v>
      </c>
      <c r="I3008" s="1">
        <v>7.6923076923079998</v>
      </c>
      <c r="J3008" s="1">
        <v>10.839160839161</v>
      </c>
      <c r="K3008" s="1">
        <v>5.9440559440560001</v>
      </c>
      <c r="L3008" s="1">
        <v>10.48951048951</v>
      </c>
      <c r="M3008" s="1">
        <v>3.1468531468530001</v>
      </c>
      <c r="N3008" s="1">
        <v>5.1714801444039997</v>
      </c>
      <c r="O3008" s="8">
        <v>2.638280548105</v>
      </c>
    </row>
    <row r="3009" spans="3:15" x14ac:dyDescent="0.2">
      <c r="C3009" s="66" t="s">
        <v>31</v>
      </c>
      <c r="D3009" s="66" t="s">
        <v>23</v>
      </c>
      <c r="E3009" s="5" t="s">
        <v>32</v>
      </c>
      <c r="F3009" s="51" t="s">
        <v>624</v>
      </c>
      <c r="G3009" s="6">
        <v>72</v>
      </c>
      <c r="H3009" s="13">
        <v>41.666666666666998</v>
      </c>
      <c r="I3009" s="2">
        <v>6.9444444444439997</v>
      </c>
      <c r="J3009" s="2">
        <v>15.277777777778001</v>
      </c>
      <c r="K3009" s="2">
        <v>12.5</v>
      </c>
      <c r="L3009" s="2">
        <v>18.055555555556001</v>
      </c>
      <c r="M3009" s="2">
        <v>5.5555555555560003</v>
      </c>
      <c r="N3009" s="2">
        <v>3.9558823529409999</v>
      </c>
      <c r="O3009" s="11">
        <v>2.9545503662230002</v>
      </c>
    </row>
    <row r="3010" spans="3:15" ht="26" x14ac:dyDescent="0.2">
      <c r="C3010" s="70"/>
      <c r="D3010" s="67"/>
      <c r="E3010" s="4" t="s">
        <v>33</v>
      </c>
      <c r="F3010" s="52" t="s">
        <v>624</v>
      </c>
      <c r="G3010" s="7">
        <v>1007</v>
      </c>
      <c r="H3010" s="9">
        <v>74.577954319762</v>
      </c>
      <c r="I3010" s="1">
        <v>5.660377358491</v>
      </c>
      <c r="J3010" s="1">
        <v>4.3694141012910004</v>
      </c>
      <c r="K3010" s="1">
        <v>3.277060575968</v>
      </c>
      <c r="L3010" s="1">
        <v>7.8450844091359997</v>
      </c>
      <c r="M3010" s="1">
        <v>4.2701092353529999</v>
      </c>
      <c r="N3010" s="1">
        <v>5.8677385892120002</v>
      </c>
      <c r="O3010" s="8">
        <v>2.2946021516589998</v>
      </c>
    </row>
    <row r="3011" spans="3:15" ht="39" x14ac:dyDescent="0.2">
      <c r="C3011" s="70"/>
      <c r="D3011" s="67"/>
      <c r="E3011" s="4" t="s">
        <v>34</v>
      </c>
      <c r="F3011" s="52" t="s">
        <v>625</v>
      </c>
      <c r="G3011" s="7">
        <v>15</v>
      </c>
      <c r="H3011" s="9">
        <v>66.666666666666998</v>
      </c>
      <c r="I3011" s="1">
        <v>13.333333333333</v>
      </c>
      <c r="J3011" s="1">
        <v>6.666666666667</v>
      </c>
      <c r="K3011" s="1">
        <v>6.666666666667</v>
      </c>
      <c r="L3011" s="3" t="s">
        <v>61</v>
      </c>
      <c r="M3011" s="1">
        <v>6.666666666667</v>
      </c>
      <c r="N3011" s="1">
        <v>5.8928571428570002</v>
      </c>
      <c r="O3011" s="8">
        <v>1.9920859904649999</v>
      </c>
    </row>
    <row r="3012" spans="3:15" ht="39" x14ac:dyDescent="0.2">
      <c r="C3012" s="70"/>
      <c r="D3012" s="67"/>
      <c r="E3012" s="4" t="s">
        <v>35</v>
      </c>
      <c r="F3012" s="52" t="s">
        <v>624</v>
      </c>
      <c r="G3012" s="7">
        <v>197</v>
      </c>
      <c r="H3012" s="9">
        <v>53.807106598985001</v>
      </c>
      <c r="I3012" s="1">
        <v>7.6142131979699998</v>
      </c>
      <c r="J3012" s="1">
        <v>13.197969543147</v>
      </c>
      <c r="K3012" s="1">
        <v>9.6446700507610004</v>
      </c>
      <c r="L3012" s="1">
        <v>14.720812182741</v>
      </c>
      <c r="M3012" s="1">
        <v>1.0152284263960001</v>
      </c>
      <c r="N3012" s="1">
        <v>4.5820512820510002</v>
      </c>
      <c r="O3012" s="8">
        <v>2.8585079911559999</v>
      </c>
    </row>
    <row r="3013" spans="3:15" ht="26" x14ac:dyDescent="0.2">
      <c r="C3013" s="70"/>
      <c r="D3013" s="67"/>
      <c r="E3013" s="4" t="s">
        <v>36</v>
      </c>
      <c r="F3013" s="52" t="s">
        <v>624</v>
      </c>
      <c r="G3013" s="7">
        <v>205</v>
      </c>
      <c r="H3013" s="9">
        <v>52.682926829267998</v>
      </c>
      <c r="I3013" s="1">
        <v>9.2682926829269991</v>
      </c>
      <c r="J3013" s="1">
        <v>12.682926829268</v>
      </c>
      <c r="K3013" s="1">
        <v>9.2682926829269991</v>
      </c>
      <c r="L3013" s="1">
        <v>13.658536585366001</v>
      </c>
      <c r="M3013" s="1">
        <v>2.4390243902440001</v>
      </c>
      <c r="N3013" s="1">
        <v>4.6275000000000004</v>
      </c>
      <c r="O3013" s="8">
        <v>2.8137304678540001</v>
      </c>
    </row>
    <row r="3014" spans="3:15" x14ac:dyDescent="0.2">
      <c r="C3014" s="70"/>
      <c r="D3014" s="67"/>
      <c r="E3014" s="4" t="s">
        <v>37</v>
      </c>
      <c r="F3014" s="52" t="s">
        <v>625</v>
      </c>
      <c r="G3014" s="7">
        <v>32</v>
      </c>
      <c r="H3014" s="9">
        <v>37.5</v>
      </c>
      <c r="I3014" s="1">
        <v>21.875</v>
      </c>
      <c r="J3014" s="1">
        <v>12.5</v>
      </c>
      <c r="K3014" s="1">
        <v>9.375</v>
      </c>
      <c r="L3014" s="1">
        <v>6.25</v>
      </c>
      <c r="M3014" s="1">
        <v>12.5</v>
      </c>
      <c r="N3014" s="1">
        <v>4.5892857142860004</v>
      </c>
      <c r="O3014" s="8">
        <v>2.4946371050140002</v>
      </c>
    </row>
    <row r="3015" spans="3:15" x14ac:dyDescent="0.2">
      <c r="C3015" s="70"/>
      <c r="D3015" s="66" t="s">
        <v>20</v>
      </c>
      <c r="E3015" s="5" t="s">
        <v>32</v>
      </c>
      <c r="F3015" s="51" t="s">
        <v>625</v>
      </c>
      <c r="G3015" s="6">
        <v>38</v>
      </c>
      <c r="H3015" s="13">
        <v>42.105263157895003</v>
      </c>
      <c r="I3015" s="2">
        <v>5.2631578947369997</v>
      </c>
      <c r="J3015" s="2">
        <v>7.8947368421049999</v>
      </c>
      <c r="K3015" s="2">
        <v>15.789473684211</v>
      </c>
      <c r="L3015" s="2">
        <v>21.052631578947</v>
      </c>
      <c r="M3015" s="2">
        <v>7.8947368421049999</v>
      </c>
      <c r="N3015" s="2">
        <v>3.842857142857</v>
      </c>
      <c r="O3015" s="11">
        <v>3.1266676222730001</v>
      </c>
    </row>
    <row r="3016" spans="3:15" ht="26" x14ac:dyDescent="0.2">
      <c r="C3016" s="70"/>
      <c r="D3016" s="67"/>
      <c r="E3016" s="4" t="s">
        <v>33</v>
      </c>
      <c r="F3016" s="52" t="s">
        <v>624</v>
      </c>
      <c r="G3016" s="7">
        <v>566</v>
      </c>
      <c r="H3016" s="9">
        <v>73.851590106006995</v>
      </c>
      <c r="I3016" s="1">
        <v>5.3003533568899996</v>
      </c>
      <c r="J3016" s="1">
        <v>3.8869257950530001</v>
      </c>
      <c r="K3016" s="1">
        <v>4.0636042402830004</v>
      </c>
      <c r="L3016" s="1">
        <v>8.4805653710249995</v>
      </c>
      <c r="M3016" s="1">
        <v>4.416961130742</v>
      </c>
      <c r="N3016" s="1">
        <v>5.8022181146029999</v>
      </c>
      <c r="O3016" s="8">
        <v>2.3714495247920002</v>
      </c>
    </row>
    <row r="3017" spans="3:15" ht="39" x14ac:dyDescent="0.2">
      <c r="C3017" s="70"/>
      <c r="D3017" s="67"/>
      <c r="E3017" s="4" t="s">
        <v>34</v>
      </c>
      <c r="F3017" s="52" t="s">
        <v>625</v>
      </c>
      <c r="G3017" s="7">
        <v>7</v>
      </c>
      <c r="H3017" s="9">
        <v>57.142857142856997</v>
      </c>
      <c r="I3017" s="3" t="s">
        <v>61</v>
      </c>
      <c r="J3017" s="1">
        <v>14.285714285714</v>
      </c>
      <c r="K3017" s="1">
        <v>14.285714285714</v>
      </c>
      <c r="L3017" s="3" t="s">
        <v>61</v>
      </c>
      <c r="M3017" s="1">
        <v>14.285714285714</v>
      </c>
      <c r="N3017" s="1">
        <v>5.25</v>
      </c>
      <c r="O3017" s="8">
        <v>2.7522717889049999</v>
      </c>
    </row>
    <row r="3018" spans="3:15" ht="39" x14ac:dyDescent="0.2">
      <c r="C3018" s="70"/>
      <c r="D3018" s="67"/>
      <c r="E3018" s="4" t="s">
        <v>35</v>
      </c>
      <c r="F3018" s="52" t="s">
        <v>624</v>
      </c>
      <c r="G3018" s="7">
        <v>78</v>
      </c>
      <c r="H3018" s="9">
        <v>43.589743589744003</v>
      </c>
      <c r="I3018" s="1">
        <v>8.9743589743589993</v>
      </c>
      <c r="J3018" s="1">
        <v>17.948717948717999</v>
      </c>
      <c r="K3018" s="1">
        <v>6.4102564102560002</v>
      </c>
      <c r="L3018" s="1">
        <v>21.794871794872002</v>
      </c>
      <c r="M3018" s="1">
        <v>1.2820512820509999</v>
      </c>
      <c r="N3018" s="1">
        <v>4.0194805194810002</v>
      </c>
      <c r="O3018" s="8">
        <v>2.9384492401800002</v>
      </c>
    </row>
    <row r="3019" spans="3:15" ht="26" x14ac:dyDescent="0.2">
      <c r="C3019" s="70"/>
      <c r="D3019" s="67"/>
      <c r="E3019" s="4" t="s">
        <v>36</v>
      </c>
      <c r="F3019" s="52" t="s">
        <v>624</v>
      </c>
      <c r="G3019" s="7">
        <v>58</v>
      </c>
      <c r="H3019" s="9">
        <v>41.379310344827999</v>
      </c>
      <c r="I3019" s="1">
        <v>12.068965517241001</v>
      </c>
      <c r="J3019" s="1">
        <v>13.793103448276</v>
      </c>
      <c r="K3019" s="1">
        <v>13.793103448276</v>
      </c>
      <c r="L3019" s="1">
        <v>15.517241379310001</v>
      </c>
      <c r="M3019" s="1">
        <v>3.4482758620689999</v>
      </c>
      <c r="N3019" s="1">
        <v>4.0625</v>
      </c>
      <c r="O3019" s="8">
        <v>2.8652502667149999</v>
      </c>
    </row>
    <row r="3020" spans="3:15" x14ac:dyDescent="0.2">
      <c r="C3020" s="70"/>
      <c r="D3020" s="67"/>
      <c r="E3020" s="4" t="s">
        <v>37</v>
      </c>
      <c r="F3020" s="52" t="s">
        <v>625</v>
      </c>
      <c r="G3020" s="7">
        <v>16</v>
      </c>
      <c r="H3020" s="9">
        <v>50</v>
      </c>
      <c r="I3020" s="1">
        <v>12.5</v>
      </c>
      <c r="J3020" s="1">
        <v>12.5</v>
      </c>
      <c r="K3020" s="3" t="s">
        <v>61</v>
      </c>
      <c r="L3020" s="1">
        <v>12.5</v>
      </c>
      <c r="M3020" s="1">
        <v>12.5</v>
      </c>
      <c r="N3020" s="1">
        <v>5</v>
      </c>
      <c r="O3020" s="8">
        <v>2.7032743678159998</v>
      </c>
    </row>
    <row r="3021" spans="3:15" x14ac:dyDescent="0.2">
      <c r="C3021" s="70"/>
      <c r="D3021" s="66" t="s">
        <v>21</v>
      </c>
      <c r="E3021" s="5" t="s">
        <v>32</v>
      </c>
      <c r="F3021" s="51" t="s">
        <v>625</v>
      </c>
      <c r="G3021" s="6">
        <v>34</v>
      </c>
      <c r="H3021" s="13">
        <v>41.176470588234999</v>
      </c>
      <c r="I3021" s="2">
        <v>8.8235294117649996</v>
      </c>
      <c r="J3021" s="2">
        <v>23.529411764706001</v>
      </c>
      <c r="K3021" s="2">
        <v>8.8235294117649996</v>
      </c>
      <c r="L3021" s="2">
        <v>14.705882352941</v>
      </c>
      <c r="M3021" s="2">
        <v>2.9411764705880001</v>
      </c>
      <c r="N3021" s="2">
        <v>4.0757575757579998</v>
      </c>
      <c r="O3021" s="11">
        <v>2.803795452488</v>
      </c>
    </row>
    <row r="3022" spans="3:15" ht="26" x14ac:dyDescent="0.2">
      <c r="C3022" s="70"/>
      <c r="D3022" s="67"/>
      <c r="E3022" s="4" t="s">
        <v>33</v>
      </c>
      <c r="F3022" s="52" t="s">
        <v>624</v>
      </c>
      <c r="G3022" s="7">
        <v>441</v>
      </c>
      <c r="H3022" s="9">
        <v>75.510204081633006</v>
      </c>
      <c r="I3022" s="1">
        <v>6.1224489795919999</v>
      </c>
      <c r="J3022" s="1">
        <v>4.9886621315189998</v>
      </c>
      <c r="K3022" s="1">
        <v>2.2675736961449999</v>
      </c>
      <c r="L3022" s="1">
        <v>7.0294784580499998</v>
      </c>
      <c r="M3022" s="1">
        <v>4.0816326530609999</v>
      </c>
      <c r="N3022" s="1">
        <v>5.9515366430260004</v>
      </c>
      <c r="O3022" s="8">
        <v>2.1923263959770001</v>
      </c>
    </row>
    <row r="3023" spans="3:15" ht="39" x14ac:dyDescent="0.2">
      <c r="C3023" s="70"/>
      <c r="D3023" s="67"/>
      <c r="E3023" s="4" t="s">
        <v>34</v>
      </c>
      <c r="F3023" s="52" t="s">
        <v>625</v>
      </c>
      <c r="G3023" s="7">
        <v>8</v>
      </c>
      <c r="H3023" s="9">
        <v>75</v>
      </c>
      <c r="I3023" s="1">
        <v>25</v>
      </c>
      <c r="J3023" s="3" t="s">
        <v>61</v>
      </c>
      <c r="K3023" s="3" t="s">
        <v>61</v>
      </c>
      <c r="L3023" s="3" t="s">
        <v>61</v>
      </c>
      <c r="M3023" s="3" t="s">
        <v>61</v>
      </c>
      <c r="N3023" s="1">
        <v>6.375</v>
      </c>
      <c r="O3023" s="8">
        <v>1.157275124716</v>
      </c>
    </row>
    <row r="3024" spans="3:15" ht="39" x14ac:dyDescent="0.2">
      <c r="C3024" s="70"/>
      <c r="D3024" s="67"/>
      <c r="E3024" s="4" t="s">
        <v>35</v>
      </c>
      <c r="F3024" s="52" t="s">
        <v>624</v>
      </c>
      <c r="G3024" s="7">
        <v>119</v>
      </c>
      <c r="H3024" s="9">
        <v>60.504201680671997</v>
      </c>
      <c r="I3024" s="1">
        <v>6.72268907563</v>
      </c>
      <c r="J3024" s="1">
        <v>10.084033613444999</v>
      </c>
      <c r="K3024" s="1">
        <v>11.764705882353001</v>
      </c>
      <c r="L3024" s="1">
        <v>10.084033613444999</v>
      </c>
      <c r="M3024" s="1">
        <v>0.84033613445400002</v>
      </c>
      <c r="N3024" s="1">
        <v>4.9491525423729996</v>
      </c>
      <c r="O3024" s="8">
        <v>2.7560266755530001</v>
      </c>
    </row>
    <row r="3025" spans="3:15" ht="26" x14ac:dyDescent="0.2">
      <c r="C3025" s="70"/>
      <c r="D3025" s="67"/>
      <c r="E3025" s="4" t="s">
        <v>36</v>
      </c>
      <c r="F3025" s="52" t="s">
        <v>624</v>
      </c>
      <c r="G3025" s="7">
        <v>147</v>
      </c>
      <c r="H3025" s="9">
        <v>57.142857142856997</v>
      </c>
      <c r="I3025" s="1">
        <v>8.1632653061219997</v>
      </c>
      <c r="J3025" s="1">
        <v>12.244897959184</v>
      </c>
      <c r="K3025" s="1">
        <v>7.4829931972789998</v>
      </c>
      <c r="L3025" s="1">
        <v>12.925170068027001</v>
      </c>
      <c r="M3025" s="1">
        <v>2.040816326531</v>
      </c>
      <c r="N3025" s="1">
        <v>4.8472222222220003</v>
      </c>
      <c r="O3025" s="8">
        <v>2.772415181081</v>
      </c>
    </row>
    <row r="3026" spans="3:15" x14ac:dyDescent="0.2">
      <c r="C3026" s="70"/>
      <c r="D3026" s="67"/>
      <c r="E3026" s="4" t="s">
        <v>37</v>
      </c>
      <c r="F3026" s="52" t="s">
        <v>625</v>
      </c>
      <c r="G3026" s="7">
        <v>16</v>
      </c>
      <c r="H3026" s="9">
        <v>25</v>
      </c>
      <c r="I3026" s="1">
        <v>31.25</v>
      </c>
      <c r="J3026" s="1">
        <v>12.5</v>
      </c>
      <c r="K3026" s="1">
        <v>18.75</v>
      </c>
      <c r="L3026" s="3" t="s">
        <v>61</v>
      </c>
      <c r="M3026" s="1">
        <v>12.5</v>
      </c>
      <c r="N3026" s="1">
        <v>4.1785714285709998</v>
      </c>
      <c r="O3026" s="8">
        <v>2.2921869206330001</v>
      </c>
    </row>
    <row r="3027" spans="3:15" x14ac:dyDescent="0.2">
      <c r="C3027" s="66" t="s">
        <v>38</v>
      </c>
      <c r="D3027" s="66" t="s">
        <v>23</v>
      </c>
      <c r="E3027" s="5" t="s">
        <v>39</v>
      </c>
      <c r="F3027" s="51" t="s">
        <v>624</v>
      </c>
      <c r="G3027" s="6">
        <v>458</v>
      </c>
      <c r="H3027" s="13">
        <v>50.873362445414998</v>
      </c>
      <c r="I3027" s="2">
        <v>9.3886462882099995</v>
      </c>
      <c r="J3027" s="2">
        <v>13.100436681223</v>
      </c>
      <c r="K3027" s="2">
        <v>10.043668122271001</v>
      </c>
      <c r="L3027" s="2">
        <v>13.973799126637999</v>
      </c>
      <c r="M3027" s="2">
        <v>2.6200873362450001</v>
      </c>
      <c r="N3027" s="2">
        <v>4.5302690582959997</v>
      </c>
      <c r="O3027" s="11">
        <v>2.826575872571</v>
      </c>
    </row>
    <row r="3028" spans="3:15" x14ac:dyDescent="0.2">
      <c r="C3028" s="70"/>
      <c r="D3028" s="67"/>
      <c r="E3028" s="4" t="s">
        <v>40</v>
      </c>
      <c r="F3028" s="52" t="s">
        <v>624</v>
      </c>
      <c r="G3028" s="7">
        <v>973</v>
      </c>
      <c r="H3028" s="9">
        <v>74.306269270298003</v>
      </c>
      <c r="I3028" s="1">
        <v>5.652620760534</v>
      </c>
      <c r="J3028" s="1">
        <v>4.5220966084279999</v>
      </c>
      <c r="K3028" s="1">
        <v>3.4943473792390001</v>
      </c>
      <c r="L3028" s="1">
        <v>8.0164439876669995</v>
      </c>
      <c r="M3028" s="1">
        <v>4.0082219938339998</v>
      </c>
      <c r="N3028" s="1">
        <v>5.8377944325479998</v>
      </c>
      <c r="O3028" s="8">
        <v>2.3193985657690002</v>
      </c>
    </row>
    <row r="3029" spans="3:15" x14ac:dyDescent="0.2">
      <c r="C3029" s="70"/>
      <c r="D3029" s="67"/>
      <c r="E3029" s="4" t="s">
        <v>41</v>
      </c>
      <c r="F3029" s="52" t="s">
        <v>624</v>
      </c>
      <c r="G3029" s="7">
        <v>0</v>
      </c>
      <c r="H3029" s="17" t="s">
        <v>61</v>
      </c>
      <c r="I3029" s="3" t="s">
        <v>61</v>
      </c>
      <c r="J3029" s="3" t="s">
        <v>61</v>
      </c>
      <c r="K3029" s="3" t="s">
        <v>61</v>
      </c>
      <c r="L3029" s="3" t="s">
        <v>61</v>
      </c>
      <c r="M3029" s="3" t="s">
        <v>61</v>
      </c>
      <c r="N3029" s="3" t="s">
        <v>61</v>
      </c>
      <c r="O3029" s="18" t="s">
        <v>61</v>
      </c>
    </row>
    <row r="3030" spans="3:15" x14ac:dyDescent="0.2">
      <c r="C3030" s="70"/>
      <c r="D3030" s="67"/>
      <c r="E3030" s="4" t="s">
        <v>42</v>
      </c>
      <c r="F3030" s="52" t="s">
        <v>625</v>
      </c>
      <c r="G3030" s="7">
        <v>34</v>
      </c>
      <c r="H3030" s="9">
        <v>73.529411764705998</v>
      </c>
      <c r="I3030" s="1">
        <v>5.8823529411760003</v>
      </c>
      <c r="J3030" s="1">
        <v>5.8823529411760003</v>
      </c>
      <c r="K3030" s="1">
        <v>2.9411764705880001</v>
      </c>
      <c r="L3030" s="1">
        <v>11.764705882353001</v>
      </c>
      <c r="M3030" s="3" t="s">
        <v>61</v>
      </c>
      <c r="N3030" s="1">
        <v>5.5882352941180002</v>
      </c>
      <c r="O3030" s="8">
        <v>2.565713877371</v>
      </c>
    </row>
    <row r="3031" spans="3:15" x14ac:dyDescent="0.2">
      <c r="C3031" s="70"/>
      <c r="D3031" s="67"/>
      <c r="E3031" s="4" t="s">
        <v>43</v>
      </c>
      <c r="F3031" s="52" t="s">
        <v>625</v>
      </c>
      <c r="G3031" s="7">
        <v>10</v>
      </c>
      <c r="H3031" s="9">
        <v>80</v>
      </c>
      <c r="I3031" s="3" t="s">
        <v>61</v>
      </c>
      <c r="J3031" s="1">
        <v>10</v>
      </c>
      <c r="K3031" s="1">
        <v>10</v>
      </c>
      <c r="L3031" s="3" t="s">
        <v>61</v>
      </c>
      <c r="M3031" s="3" t="s">
        <v>61</v>
      </c>
      <c r="N3031" s="1">
        <v>5.95</v>
      </c>
      <c r="O3031" s="8">
        <v>2.2416511771460002</v>
      </c>
    </row>
    <row r="3032" spans="3:15" x14ac:dyDescent="0.2">
      <c r="C3032" s="70"/>
      <c r="D3032" s="67"/>
      <c r="E3032" s="4" t="s">
        <v>44</v>
      </c>
      <c r="F3032" s="52" t="s">
        <v>625</v>
      </c>
      <c r="G3032" s="7">
        <v>31</v>
      </c>
      <c r="H3032" s="9">
        <v>67.741935483871003</v>
      </c>
      <c r="I3032" s="1">
        <v>6.4516129032259997</v>
      </c>
      <c r="J3032" s="1">
        <v>9.6774193548389995</v>
      </c>
      <c r="K3032" s="1">
        <v>3.2258064516129998</v>
      </c>
      <c r="L3032" s="1">
        <v>3.2258064516129998</v>
      </c>
      <c r="M3032" s="1">
        <v>9.6774193548389995</v>
      </c>
      <c r="N3032" s="1">
        <v>5.875</v>
      </c>
      <c r="O3032" s="8">
        <v>2.1327473153450001</v>
      </c>
    </row>
    <row r="3033" spans="3:15" x14ac:dyDescent="0.2">
      <c r="C3033" s="70"/>
      <c r="D3033" s="67"/>
      <c r="E3033" s="4" t="s">
        <v>37</v>
      </c>
      <c r="F3033" s="52" t="s">
        <v>625</v>
      </c>
      <c r="G3033" s="7">
        <v>22</v>
      </c>
      <c r="H3033" s="9">
        <v>31.818181818182001</v>
      </c>
      <c r="I3033" s="1">
        <v>13.636363636364001</v>
      </c>
      <c r="J3033" s="1">
        <v>9.0909090909089993</v>
      </c>
      <c r="K3033" s="1">
        <v>4.5454545454549997</v>
      </c>
      <c r="L3033" s="1">
        <v>18.181818181817999</v>
      </c>
      <c r="M3033" s="1">
        <v>22.727272727273</v>
      </c>
      <c r="N3033" s="1">
        <v>4.0294117647060004</v>
      </c>
      <c r="O3033" s="8">
        <v>2.9710614066950001</v>
      </c>
    </row>
    <row r="3034" spans="3:15" x14ac:dyDescent="0.2">
      <c r="C3034" s="70"/>
      <c r="D3034" s="66" t="s">
        <v>20</v>
      </c>
      <c r="E3034" s="5" t="s">
        <v>39</v>
      </c>
      <c r="F3034" s="51" t="s">
        <v>624</v>
      </c>
      <c r="G3034" s="6">
        <v>175</v>
      </c>
      <c r="H3034" s="13">
        <v>42.857142857143003</v>
      </c>
      <c r="I3034" s="2">
        <v>10.285714285714</v>
      </c>
      <c r="J3034" s="2">
        <v>14.857142857143</v>
      </c>
      <c r="K3034" s="2">
        <v>10.857142857143</v>
      </c>
      <c r="L3034" s="2">
        <v>17.142857142857</v>
      </c>
      <c r="M3034" s="2">
        <v>4</v>
      </c>
      <c r="N3034" s="2">
        <v>4.1071428571429998</v>
      </c>
      <c r="O3034" s="11">
        <v>2.8819814256090002</v>
      </c>
    </row>
    <row r="3035" spans="3:15" x14ac:dyDescent="0.2">
      <c r="C3035" s="70"/>
      <c r="D3035" s="67"/>
      <c r="E3035" s="4" t="s">
        <v>40</v>
      </c>
      <c r="F3035" s="52" t="s">
        <v>624</v>
      </c>
      <c r="G3035" s="7">
        <v>538</v>
      </c>
      <c r="H3035" s="9">
        <v>73.048327137545996</v>
      </c>
      <c r="I3035" s="1">
        <v>4.832713754647</v>
      </c>
      <c r="J3035" s="1">
        <v>4.2750929368030004</v>
      </c>
      <c r="K3035" s="1">
        <v>4.0892193308550002</v>
      </c>
      <c r="L3035" s="1">
        <v>9.4795539033459999</v>
      </c>
      <c r="M3035" s="1">
        <v>4.2750929368030004</v>
      </c>
      <c r="N3035" s="1">
        <v>5.7233009708739999</v>
      </c>
      <c r="O3035" s="8">
        <v>2.4478293363349999</v>
      </c>
    </row>
    <row r="3036" spans="3:15" x14ac:dyDescent="0.2">
      <c r="C3036" s="70"/>
      <c r="D3036" s="67"/>
      <c r="E3036" s="4" t="s">
        <v>41</v>
      </c>
      <c r="F3036" s="52" t="s">
        <v>624</v>
      </c>
      <c r="G3036" s="7">
        <v>0</v>
      </c>
      <c r="H3036" s="17" t="s">
        <v>61</v>
      </c>
      <c r="I3036" s="3" t="s">
        <v>61</v>
      </c>
      <c r="J3036" s="3" t="s">
        <v>61</v>
      </c>
      <c r="K3036" s="3" t="s">
        <v>61</v>
      </c>
      <c r="L3036" s="3" t="s">
        <v>61</v>
      </c>
      <c r="M3036" s="3" t="s">
        <v>61</v>
      </c>
      <c r="N3036" s="3" t="s">
        <v>61</v>
      </c>
      <c r="O3036" s="18" t="s">
        <v>61</v>
      </c>
    </row>
    <row r="3037" spans="3:15" x14ac:dyDescent="0.2">
      <c r="C3037" s="70"/>
      <c r="D3037" s="67"/>
      <c r="E3037" s="4" t="s">
        <v>42</v>
      </c>
      <c r="F3037" s="52" t="s">
        <v>625</v>
      </c>
      <c r="G3037" s="7">
        <v>20</v>
      </c>
      <c r="H3037" s="9">
        <v>85</v>
      </c>
      <c r="I3037" s="1">
        <v>5</v>
      </c>
      <c r="J3037" s="3" t="s">
        <v>61</v>
      </c>
      <c r="K3037" s="1">
        <v>5</v>
      </c>
      <c r="L3037" s="1">
        <v>5</v>
      </c>
      <c r="M3037" s="3" t="s">
        <v>61</v>
      </c>
      <c r="N3037" s="1">
        <v>6.2249999999999996</v>
      </c>
      <c r="O3037" s="8">
        <v>2.0421544351110001</v>
      </c>
    </row>
    <row r="3038" spans="3:15" x14ac:dyDescent="0.2">
      <c r="C3038" s="70"/>
      <c r="D3038" s="67"/>
      <c r="E3038" s="4" t="s">
        <v>43</v>
      </c>
      <c r="F3038" s="52" t="s">
        <v>625</v>
      </c>
      <c r="G3038" s="7">
        <v>5</v>
      </c>
      <c r="H3038" s="9">
        <v>80</v>
      </c>
      <c r="I3038" s="3" t="s">
        <v>61</v>
      </c>
      <c r="J3038" s="1">
        <v>20</v>
      </c>
      <c r="K3038" s="3" t="s">
        <v>61</v>
      </c>
      <c r="L3038" s="3" t="s">
        <v>61</v>
      </c>
      <c r="M3038" s="3" t="s">
        <v>61</v>
      </c>
      <c r="N3038" s="1">
        <v>6.1</v>
      </c>
      <c r="O3038" s="8">
        <v>2.0124611797499998</v>
      </c>
    </row>
    <row r="3039" spans="3:15" x14ac:dyDescent="0.2">
      <c r="C3039" s="70"/>
      <c r="D3039" s="67"/>
      <c r="E3039" s="4" t="s">
        <v>44</v>
      </c>
      <c r="F3039" s="52" t="s">
        <v>625</v>
      </c>
      <c r="G3039" s="7">
        <v>14</v>
      </c>
      <c r="H3039" s="9">
        <v>78.571428571428996</v>
      </c>
      <c r="I3039" s="1">
        <v>7.1428571428570002</v>
      </c>
      <c r="J3039" s="3" t="s">
        <v>61</v>
      </c>
      <c r="K3039" s="3" t="s">
        <v>61</v>
      </c>
      <c r="L3039" s="1">
        <v>7.1428571428570002</v>
      </c>
      <c r="M3039" s="1">
        <v>7.1428571428570002</v>
      </c>
      <c r="N3039" s="1">
        <v>6.2692307692310001</v>
      </c>
      <c r="O3039" s="8">
        <v>2.006400016358</v>
      </c>
    </row>
    <row r="3040" spans="3:15" x14ac:dyDescent="0.2">
      <c r="C3040" s="70"/>
      <c r="D3040" s="67"/>
      <c r="E3040" s="4" t="s">
        <v>37</v>
      </c>
      <c r="F3040" s="52" t="s">
        <v>625</v>
      </c>
      <c r="G3040" s="7">
        <v>11</v>
      </c>
      <c r="H3040" s="9">
        <v>36.363636363635997</v>
      </c>
      <c r="I3040" s="1">
        <v>18.181818181817999</v>
      </c>
      <c r="J3040" s="3" t="s">
        <v>61</v>
      </c>
      <c r="K3040" s="1">
        <v>9.0909090909089993</v>
      </c>
      <c r="L3040" s="1">
        <v>9.0909090909089993</v>
      </c>
      <c r="M3040" s="1">
        <v>27.272727272727</v>
      </c>
      <c r="N3040" s="1">
        <v>4.75</v>
      </c>
      <c r="O3040" s="8">
        <v>2.8535691936340002</v>
      </c>
    </row>
    <row r="3041" spans="3:15" x14ac:dyDescent="0.2">
      <c r="C3041" s="70"/>
      <c r="D3041" s="66" t="s">
        <v>21</v>
      </c>
      <c r="E3041" s="5" t="s">
        <v>39</v>
      </c>
      <c r="F3041" s="51" t="s">
        <v>624</v>
      </c>
      <c r="G3041" s="6">
        <v>283</v>
      </c>
      <c r="H3041" s="13">
        <v>55.830388692580001</v>
      </c>
      <c r="I3041" s="2">
        <v>8.8339222614840001</v>
      </c>
      <c r="J3041" s="2">
        <v>12.014134275618</v>
      </c>
      <c r="K3041" s="2">
        <v>9.5406360424029995</v>
      </c>
      <c r="L3041" s="2">
        <v>12.014134275618</v>
      </c>
      <c r="M3041" s="2">
        <v>1.766784452297</v>
      </c>
      <c r="N3041" s="2">
        <v>4.785971223022</v>
      </c>
      <c r="O3041" s="11">
        <v>2.7664932303179999</v>
      </c>
    </row>
    <row r="3042" spans="3:15" x14ac:dyDescent="0.2">
      <c r="C3042" s="70"/>
      <c r="D3042" s="67"/>
      <c r="E3042" s="4" t="s">
        <v>40</v>
      </c>
      <c r="F3042" s="52" t="s">
        <v>624</v>
      </c>
      <c r="G3042" s="7">
        <v>435</v>
      </c>
      <c r="H3042" s="9">
        <v>75.862068965516997</v>
      </c>
      <c r="I3042" s="1">
        <v>6.666666666667</v>
      </c>
      <c r="J3042" s="1">
        <v>4.8275862068970001</v>
      </c>
      <c r="K3042" s="1">
        <v>2.7586206896549998</v>
      </c>
      <c r="L3042" s="1">
        <v>6.2068965517240002</v>
      </c>
      <c r="M3042" s="1">
        <v>3.6781609195399998</v>
      </c>
      <c r="N3042" s="1">
        <v>5.9785202863959999</v>
      </c>
      <c r="O3042" s="8">
        <v>2.145601198679</v>
      </c>
    </row>
    <row r="3043" spans="3:15" x14ac:dyDescent="0.2">
      <c r="C3043" s="70"/>
      <c r="D3043" s="67"/>
      <c r="E3043" s="4" t="s">
        <v>41</v>
      </c>
      <c r="F3043" s="52" t="s">
        <v>624</v>
      </c>
      <c r="G3043" s="7">
        <v>0</v>
      </c>
      <c r="H3043" s="17" t="s">
        <v>61</v>
      </c>
      <c r="I3043" s="3" t="s">
        <v>61</v>
      </c>
      <c r="J3043" s="3" t="s">
        <v>61</v>
      </c>
      <c r="K3043" s="3" t="s">
        <v>61</v>
      </c>
      <c r="L3043" s="3" t="s">
        <v>61</v>
      </c>
      <c r="M3043" s="3" t="s">
        <v>61</v>
      </c>
      <c r="N3043" s="3" t="s">
        <v>61</v>
      </c>
      <c r="O3043" s="18" t="s">
        <v>61</v>
      </c>
    </row>
    <row r="3044" spans="3:15" x14ac:dyDescent="0.2">
      <c r="C3044" s="70"/>
      <c r="D3044" s="67"/>
      <c r="E3044" s="4" t="s">
        <v>42</v>
      </c>
      <c r="F3044" s="52" t="s">
        <v>625</v>
      </c>
      <c r="G3044" s="7">
        <v>14</v>
      </c>
      <c r="H3044" s="9">
        <v>57.142857142856997</v>
      </c>
      <c r="I3044" s="1">
        <v>7.1428571428570002</v>
      </c>
      <c r="J3044" s="1">
        <v>14.285714285714</v>
      </c>
      <c r="K3044" s="3" t="s">
        <v>61</v>
      </c>
      <c r="L3044" s="1">
        <v>21.428571428571001</v>
      </c>
      <c r="M3044" s="3" t="s">
        <v>61</v>
      </c>
      <c r="N3044" s="1">
        <v>4.6785714285709998</v>
      </c>
      <c r="O3044" s="8">
        <v>3.016666160727</v>
      </c>
    </row>
    <row r="3045" spans="3:15" x14ac:dyDescent="0.2">
      <c r="C3045" s="70"/>
      <c r="D3045" s="67"/>
      <c r="E3045" s="4" t="s">
        <v>43</v>
      </c>
      <c r="F3045" s="52" t="s">
        <v>625</v>
      </c>
      <c r="G3045" s="7">
        <v>5</v>
      </c>
      <c r="H3045" s="9">
        <v>80</v>
      </c>
      <c r="I3045" s="3" t="s">
        <v>61</v>
      </c>
      <c r="J3045" s="3" t="s">
        <v>61</v>
      </c>
      <c r="K3045" s="1">
        <v>20</v>
      </c>
      <c r="L3045" s="3" t="s">
        <v>61</v>
      </c>
      <c r="M3045" s="3" t="s">
        <v>61</v>
      </c>
      <c r="N3045" s="1">
        <v>5.8</v>
      </c>
      <c r="O3045" s="8">
        <v>2.6832815729999999</v>
      </c>
    </row>
    <row r="3046" spans="3:15" x14ac:dyDescent="0.2">
      <c r="C3046" s="70"/>
      <c r="D3046" s="67"/>
      <c r="E3046" s="4" t="s">
        <v>44</v>
      </c>
      <c r="F3046" s="52" t="s">
        <v>625</v>
      </c>
      <c r="G3046" s="7">
        <v>17</v>
      </c>
      <c r="H3046" s="9">
        <v>58.823529411765001</v>
      </c>
      <c r="I3046" s="1">
        <v>5.8823529411760003</v>
      </c>
      <c r="J3046" s="1">
        <v>17.647058823529001</v>
      </c>
      <c r="K3046" s="1">
        <v>5.8823529411760003</v>
      </c>
      <c r="L3046" s="3" t="s">
        <v>61</v>
      </c>
      <c r="M3046" s="1">
        <v>11.764705882353001</v>
      </c>
      <c r="N3046" s="1">
        <v>5.5333333333330001</v>
      </c>
      <c r="O3046" s="8">
        <v>2.2477501979490002</v>
      </c>
    </row>
    <row r="3047" spans="3:15" x14ac:dyDescent="0.2">
      <c r="C3047" s="70"/>
      <c r="D3047" s="67"/>
      <c r="E3047" s="4" t="s">
        <v>37</v>
      </c>
      <c r="F3047" s="52" t="s">
        <v>625</v>
      </c>
      <c r="G3047" s="7">
        <v>11</v>
      </c>
      <c r="H3047" s="9">
        <v>27.272727272727</v>
      </c>
      <c r="I3047" s="1">
        <v>9.0909090909089993</v>
      </c>
      <c r="J3047" s="1">
        <v>18.181818181817999</v>
      </c>
      <c r="K3047" s="3" t="s">
        <v>61</v>
      </c>
      <c r="L3047" s="1">
        <v>27.272727272727</v>
      </c>
      <c r="M3047" s="1">
        <v>18.181818181817999</v>
      </c>
      <c r="N3047" s="1">
        <v>3.3888888888889999</v>
      </c>
      <c r="O3047" s="8">
        <v>3.0900827029569999</v>
      </c>
    </row>
    <row r="3048" spans="3:15" x14ac:dyDescent="0.2">
      <c r="C3048" s="66" t="s">
        <v>45</v>
      </c>
      <c r="D3048" s="64" t="s">
        <v>19</v>
      </c>
      <c r="E3048" s="5" t="s">
        <v>46</v>
      </c>
      <c r="F3048" s="51" t="s">
        <v>624</v>
      </c>
      <c r="G3048" s="6">
        <v>770</v>
      </c>
      <c r="H3048" s="13">
        <v>72.727272727273004</v>
      </c>
      <c r="I3048" s="2">
        <v>7.1428571428570002</v>
      </c>
      <c r="J3048" s="2">
        <v>5.4545454545450003</v>
      </c>
      <c r="K3048" s="2">
        <v>3.1168831168829998</v>
      </c>
      <c r="L3048" s="2">
        <v>8.0519480519479991</v>
      </c>
      <c r="M3048" s="2">
        <v>3.5064935064939999</v>
      </c>
      <c r="N3048" s="2">
        <v>5.7826379542400002</v>
      </c>
      <c r="O3048" s="11">
        <v>2.3204081193710002</v>
      </c>
    </row>
    <row r="3049" spans="3:15" ht="26" x14ac:dyDescent="0.2">
      <c r="C3049" s="70"/>
      <c r="D3049" s="65"/>
      <c r="E3049" s="4" t="s">
        <v>47</v>
      </c>
      <c r="F3049" s="52" t="s">
        <v>624</v>
      </c>
      <c r="G3049" s="7">
        <v>335</v>
      </c>
      <c r="H3049" s="9">
        <v>64.179104477612</v>
      </c>
      <c r="I3049" s="1">
        <v>7.1641791044780003</v>
      </c>
      <c r="J3049" s="1">
        <v>8.6567164179099994</v>
      </c>
      <c r="K3049" s="1">
        <v>6.2686567164179996</v>
      </c>
      <c r="L3049" s="1">
        <v>10.149253731343</v>
      </c>
      <c r="M3049" s="1">
        <v>3.5820895522390002</v>
      </c>
      <c r="N3049" s="1">
        <v>5.2832817337459996</v>
      </c>
      <c r="O3049" s="8">
        <v>2.618217188559</v>
      </c>
    </row>
    <row r="3050" spans="3:15" x14ac:dyDescent="0.2">
      <c r="C3050" s="70"/>
      <c r="D3050" s="65"/>
      <c r="E3050" s="4" t="s">
        <v>48</v>
      </c>
      <c r="F3050" s="52" t="s">
        <v>625</v>
      </c>
      <c r="G3050" s="7">
        <v>34</v>
      </c>
      <c r="H3050" s="9">
        <v>73.529411764705998</v>
      </c>
      <c r="I3050" s="1">
        <v>8.8235294117649996</v>
      </c>
      <c r="J3050" s="1">
        <v>8.8235294117649996</v>
      </c>
      <c r="K3050" s="1">
        <v>2.9411764705880001</v>
      </c>
      <c r="L3050" s="1">
        <v>2.9411764705880001</v>
      </c>
      <c r="M3050" s="1">
        <v>2.9411764705880001</v>
      </c>
      <c r="N3050" s="1">
        <v>5.9696969696969999</v>
      </c>
      <c r="O3050" s="8">
        <v>2.0114492363230001</v>
      </c>
    </row>
    <row r="3051" spans="3:15" ht="39" x14ac:dyDescent="0.2">
      <c r="C3051" s="70"/>
      <c r="D3051" s="65"/>
      <c r="E3051" s="4" t="s">
        <v>49</v>
      </c>
      <c r="F3051" s="52" t="s">
        <v>624</v>
      </c>
      <c r="G3051" s="7">
        <v>318</v>
      </c>
      <c r="H3051" s="9">
        <v>54.40251572327</v>
      </c>
      <c r="I3051" s="1">
        <v>5.660377358491</v>
      </c>
      <c r="J3051" s="1">
        <v>10.691823899371</v>
      </c>
      <c r="K3051" s="1">
        <v>9.7484276729559998</v>
      </c>
      <c r="L3051" s="1">
        <v>15.408805031447001</v>
      </c>
      <c r="M3051" s="1">
        <v>4.0880503144649998</v>
      </c>
      <c r="N3051" s="1">
        <v>4.616393442623</v>
      </c>
      <c r="O3051" s="8">
        <v>2.9161066063210002</v>
      </c>
    </row>
    <row r="3052" spans="3:15" x14ac:dyDescent="0.2">
      <c r="C3052" s="70"/>
      <c r="D3052" s="65"/>
      <c r="E3052" s="4" t="s">
        <v>50</v>
      </c>
      <c r="F3052" s="52" t="s">
        <v>625</v>
      </c>
      <c r="G3052" s="7">
        <v>18</v>
      </c>
      <c r="H3052" s="9">
        <v>38.888888888888999</v>
      </c>
      <c r="I3052" s="1">
        <v>5.5555555555560003</v>
      </c>
      <c r="J3052" s="1">
        <v>11.111111111111001</v>
      </c>
      <c r="K3052" s="1">
        <v>16.666666666666998</v>
      </c>
      <c r="L3052" s="1">
        <v>11.111111111111001</v>
      </c>
      <c r="M3052" s="1">
        <v>16.666666666666998</v>
      </c>
      <c r="N3052" s="1">
        <v>4.0999999999999996</v>
      </c>
      <c r="O3052" s="8">
        <v>3.0071343739279999</v>
      </c>
    </row>
    <row r="3053" spans="3:15" x14ac:dyDescent="0.2">
      <c r="C3053" s="70"/>
      <c r="D3053" s="65"/>
      <c r="E3053" s="4" t="s">
        <v>44</v>
      </c>
      <c r="F3053" s="52" t="s">
        <v>625</v>
      </c>
      <c r="G3053" s="7">
        <v>25</v>
      </c>
      <c r="H3053" s="9">
        <v>60</v>
      </c>
      <c r="I3053" s="3" t="s">
        <v>61</v>
      </c>
      <c r="J3053" s="1">
        <v>8</v>
      </c>
      <c r="K3053" s="1">
        <v>16</v>
      </c>
      <c r="L3053" s="1">
        <v>8</v>
      </c>
      <c r="M3053" s="1">
        <v>8</v>
      </c>
      <c r="N3053" s="1">
        <v>4.9565217391300003</v>
      </c>
      <c r="O3053" s="8">
        <v>2.9112362395879998</v>
      </c>
    </row>
    <row r="3054" spans="3:15" x14ac:dyDescent="0.2">
      <c r="C3054" s="70"/>
      <c r="D3054" s="65"/>
      <c r="E3054" s="4" t="s">
        <v>37</v>
      </c>
      <c r="F3054" s="52" t="s">
        <v>625</v>
      </c>
      <c r="G3054" s="7">
        <v>28</v>
      </c>
      <c r="H3054" s="9">
        <v>78.571428571428996</v>
      </c>
      <c r="I3054" s="1">
        <v>14.285714285714</v>
      </c>
      <c r="J3054" s="3" t="s">
        <v>61</v>
      </c>
      <c r="K3054" s="3" t="s">
        <v>61</v>
      </c>
      <c r="L3054" s="1">
        <v>3.5714285714290002</v>
      </c>
      <c r="M3054" s="1">
        <v>3.5714285714290002</v>
      </c>
      <c r="N3054" s="1">
        <v>6.3703703703699999</v>
      </c>
      <c r="O3054" s="8">
        <v>1.5602797616049999</v>
      </c>
    </row>
    <row r="3055" spans="3:15" x14ac:dyDescent="0.2">
      <c r="C3055" s="70"/>
      <c r="D3055" s="65"/>
      <c r="E3055" s="4" t="s">
        <v>51</v>
      </c>
      <c r="F3055" s="52" t="s">
        <v>624</v>
      </c>
      <c r="G3055" s="7">
        <v>1105</v>
      </c>
      <c r="H3055" s="9">
        <v>70.135746606335005</v>
      </c>
      <c r="I3055" s="1">
        <v>7.1493212669680002</v>
      </c>
      <c r="J3055" s="1">
        <v>6.4253393665159999</v>
      </c>
      <c r="K3055" s="1">
        <v>4.0723981900449999</v>
      </c>
      <c r="L3055" s="1">
        <v>8.6877828054300004</v>
      </c>
      <c r="M3055" s="1">
        <v>3.5294117647059999</v>
      </c>
      <c r="N3055" s="1">
        <v>5.6313320825520004</v>
      </c>
      <c r="O3055" s="8">
        <v>2.4241766442019999</v>
      </c>
    </row>
    <row r="3056" spans="3:15" x14ac:dyDescent="0.2">
      <c r="C3056" s="70"/>
      <c r="D3056" s="65"/>
      <c r="E3056" s="4" t="s">
        <v>52</v>
      </c>
      <c r="F3056" s="52" t="s">
        <v>624</v>
      </c>
      <c r="G3056" s="7">
        <v>352</v>
      </c>
      <c r="H3056" s="9">
        <v>56.25</v>
      </c>
      <c r="I3056" s="1">
        <v>5.9659090909090002</v>
      </c>
      <c r="J3056" s="1">
        <v>10.511363636364001</v>
      </c>
      <c r="K3056" s="1">
        <v>9.0909090909089993</v>
      </c>
      <c r="L3056" s="1">
        <v>14.204545454545</v>
      </c>
      <c r="M3056" s="1">
        <v>3.9772727272730002</v>
      </c>
      <c r="N3056" s="1">
        <v>4.7485207100590001</v>
      </c>
      <c r="O3056" s="8">
        <v>2.8665285513619998</v>
      </c>
    </row>
    <row r="3057" spans="2:22" x14ac:dyDescent="0.2">
      <c r="C3057" s="66" t="s">
        <v>53</v>
      </c>
      <c r="D3057" s="64" t="s">
        <v>19</v>
      </c>
      <c r="E3057" s="5" t="s">
        <v>54</v>
      </c>
      <c r="F3057" s="51" t="s">
        <v>624</v>
      </c>
      <c r="G3057" s="6">
        <v>513</v>
      </c>
      <c r="H3057" s="13">
        <v>67.251461988304001</v>
      </c>
      <c r="I3057" s="2">
        <v>6.6276803118909999</v>
      </c>
      <c r="J3057" s="2">
        <v>8.3820662768030001</v>
      </c>
      <c r="K3057" s="2">
        <v>5.0682261208580002</v>
      </c>
      <c r="L3057" s="2">
        <v>9.5516569200780008</v>
      </c>
      <c r="M3057" s="2">
        <v>3.118908382066</v>
      </c>
      <c r="N3057" s="2">
        <v>5.4356136820929999</v>
      </c>
      <c r="O3057" s="11">
        <v>2.5415656043910002</v>
      </c>
    </row>
    <row r="3058" spans="2:22" x14ac:dyDescent="0.2">
      <c r="C3058" s="70"/>
      <c r="D3058" s="65"/>
      <c r="E3058" s="4" t="s">
        <v>55</v>
      </c>
      <c r="F3058" s="52" t="s">
        <v>624</v>
      </c>
      <c r="G3058" s="7">
        <v>639</v>
      </c>
      <c r="H3058" s="9">
        <v>66.040688575900006</v>
      </c>
      <c r="I3058" s="1">
        <v>5.7902973395929997</v>
      </c>
      <c r="J3058" s="1">
        <v>6.4162754303599998</v>
      </c>
      <c r="K3058" s="1">
        <v>5.7902973395929997</v>
      </c>
      <c r="L3058" s="1">
        <v>10.798122065728</v>
      </c>
      <c r="M3058" s="1">
        <v>5.1643192488259997</v>
      </c>
      <c r="N3058" s="1">
        <v>5.3795379537950003</v>
      </c>
      <c r="O3058" s="8">
        <v>2.629522871162</v>
      </c>
    </row>
    <row r="3059" spans="2:22" x14ac:dyDescent="0.2">
      <c r="C3059" s="70"/>
      <c r="D3059" s="65"/>
      <c r="E3059" s="4" t="s">
        <v>56</v>
      </c>
      <c r="F3059" s="52" t="s">
        <v>624</v>
      </c>
      <c r="G3059" s="7">
        <v>376</v>
      </c>
      <c r="H3059" s="9">
        <v>66.489361702127994</v>
      </c>
      <c r="I3059" s="1">
        <v>9.0425531914890005</v>
      </c>
      <c r="J3059" s="1">
        <v>7.4468085106380002</v>
      </c>
      <c r="K3059" s="1">
        <v>5.5851063829790002</v>
      </c>
      <c r="L3059" s="1">
        <v>8.7765957446809999</v>
      </c>
      <c r="M3059" s="1">
        <v>2.6595744680850002</v>
      </c>
      <c r="N3059" s="1">
        <v>5.4480874316939998</v>
      </c>
      <c r="O3059" s="8">
        <v>2.4943847410069999</v>
      </c>
    </row>
    <row r="3060" spans="2:22" x14ac:dyDescent="0.2">
      <c r="C3060" s="66" t="s">
        <v>57</v>
      </c>
      <c r="D3060" s="64" t="s">
        <v>19</v>
      </c>
      <c r="E3060" s="5" t="s">
        <v>58</v>
      </c>
      <c r="F3060" s="51" t="s">
        <v>624</v>
      </c>
      <c r="G3060" s="6">
        <v>537</v>
      </c>
      <c r="H3060" s="13">
        <v>66.480446927374004</v>
      </c>
      <c r="I3060" s="2">
        <v>8.7523277467410008</v>
      </c>
      <c r="J3060" s="2">
        <v>7.6350093109869999</v>
      </c>
      <c r="K3060" s="2">
        <v>6.1452513966479998</v>
      </c>
      <c r="L3060" s="2">
        <v>8.1936685288640003</v>
      </c>
      <c r="M3060" s="2">
        <v>2.7932960893850001</v>
      </c>
      <c r="N3060" s="2">
        <v>5.4521072796930001</v>
      </c>
      <c r="O3060" s="11">
        <v>2.4850040384279999</v>
      </c>
    </row>
    <row r="3061" spans="2:22" x14ac:dyDescent="0.2">
      <c r="C3061" s="67"/>
      <c r="D3061" s="65"/>
      <c r="E3061" s="4" t="s">
        <v>59</v>
      </c>
      <c r="F3061" s="52" t="s">
        <v>624</v>
      </c>
      <c r="G3061" s="7">
        <v>682</v>
      </c>
      <c r="H3061" s="9">
        <v>66.862170087977006</v>
      </c>
      <c r="I3061" s="1">
        <v>6.304985337243</v>
      </c>
      <c r="J3061" s="1">
        <v>6.304985337243</v>
      </c>
      <c r="K3061" s="1">
        <v>5.5718475073310003</v>
      </c>
      <c r="L3061" s="1">
        <v>10.410557184750999</v>
      </c>
      <c r="M3061" s="1">
        <v>4.5454545454549997</v>
      </c>
      <c r="N3061" s="1">
        <v>5.4239631336410001</v>
      </c>
      <c r="O3061" s="8">
        <v>2.5927372453170001</v>
      </c>
    </row>
    <row r="3062" spans="2:22" x14ac:dyDescent="0.2">
      <c r="C3062" s="71"/>
      <c r="D3062" s="68"/>
      <c r="E3062" s="19" t="s">
        <v>60</v>
      </c>
      <c r="F3062" s="53" t="s">
        <v>624</v>
      </c>
      <c r="G3062" s="21">
        <v>309</v>
      </c>
      <c r="H3062" s="36">
        <v>66.019417475728005</v>
      </c>
      <c r="I3062" s="16">
        <v>4.8543689320389998</v>
      </c>
      <c r="J3062" s="16">
        <v>9.0614886731389994</v>
      </c>
      <c r="K3062" s="16">
        <v>4.2071197410999996</v>
      </c>
      <c r="L3062" s="16">
        <v>11.650485436893</v>
      </c>
      <c r="M3062" s="16">
        <v>4.2071197410999996</v>
      </c>
      <c r="N3062" s="16">
        <v>5.3327702702700002</v>
      </c>
      <c r="O3062" s="34">
        <v>2.6489346297090002</v>
      </c>
    </row>
    <row r="3063" spans="2:22" x14ac:dyDescent="0.2">
      <c r="C3063" s="44" t="s">
        <v>626</v>
      </c>
    </row>
    <row r="3064" spans="2:22" x14ac:dyDescent="0.2">
      <c r="B3064" s="22" t="str">
        <f xml:space="preserve"> HYPERLINK("#'目次'!B43", "[37]")</f>
        <v>[37]</v>
      </c>
      <c r="C3064" s="58" t="s">
        <v>419</v>
      </c>
      <c r="D3064" s="59"/>
      <c r="E3064" s="59"/>
      <c r="F3064" s="59"/>
      <c r="G3064" s="59"/>
      <c r="H3064" s="59"/>
      <c r="I3064" s="59"/>
      <c r="J3064" s="59"/>
      <c r="K3064" s="59"/>
      <c r="L3064" s="59"/>
      <c r="M3064" s="59"/>
      <c r="N3064" s="59"/>
      <c r="O3064" s="59"/>
      <c r="P3064" s="59"/>
      <c r="Q3064" s="59"/>
      <c r="R3064" s="59"/>
      <c r="S3064" s="59"/>
      <c r="T3064" s="59"/>
      <c r="U3064" s="59"/>
      <c r="V3064" s="59"/>
    </row>
    <row r="3067" spans="2:22" x14ac:dyDescent="0.2">
      <c r="C3067" s="58" t="s">
        <v>13</v>
      </c>
      <c r="D3067" s="59"/>
      <c r="E3067" s="59"/>
      <c r="F3067" s="59"/>
      <c r="G3067" s="59"/>
      <c r="H3067" s="59"/>
      <c r="I3067" s="59"/>
      <c r="J3067" s="59"/>
      <c r="K3067" s="59"/>
      <c r="L3067" s="59"/>
      <c r="M3067" s="59"/>
      <c r="N3067" s="59"/>
      <c r="O3067" s="59"/>
      <c r="P3067" s="59"/>
      <c r="Q3067" s="59"/>
      <c r="R3067" s="59"/>
      <c r="S3067" s="59"/>
      <c r="T3067" s="59"/>
      <c r="U3067" s="59"/>
      <c r="V3067" s="59"/>
    </row>
    <row r="3068" spans="2:22" ht="39" x14ac:dyDescent="0.2">
      <c r="C3068" s="60"/>
      <c r="D3068" s="61"/>
      <c r="E3068" s="61"/>
      <c r="F3068" s="61"/>
      <c r="G3068" s="20" t="s">
        <v>14</v>
      </c>
      <c r="H3068" s="25" t="s">
        <v>420</v>
      </c>
      <c r="I3068" s="10" t="s">
        <v>421</v>
      </c>
      <c r="J3068" s="10" t="s">
        <v>422</v>
      </c>
      <c r="K3068" s="10" t="s">
        <v>44</v>
      </c>
      <c r="L3068" s="10" t="s">
        <v>423</v>
      </c>
      <c r="M3068" s="10" t="s">
        <v>37</v>
      </c>
      <c r="N3068" s="10" t="s">
        <v>424</v>
      </c>
      <c r="O3068" s="26" t="s">
        <v>137</v>
      </c>
    </row>
    <row r="3069" spans="2:22" x14ac:dyDescent="0.2">
      <c r="C3069" s="62"/>
      <c r="D3069" s="63"/>
      <c r="E3069" s="63"/>
      <c r="F3069" s="63"/>
      <c r="G3069" s="23"/>
      <c r="H3069" s="31"/>
      <c r="I3069" s="12"/>
      <c r="J3069" s="12"/>
      <c r="K3069" s="12"/>
      <c r="L3069" s="12"/>
      <c r="M3069" s="12"/>
      <c r="N3069" s="12"/>
      <c r="O3069" s="28"/>
    </row>
    <row r="3070" spans="2:22" x14ac:dyDescent="0.2">
      <c r="C3070" s="24"/>
      <c r="D3070" s="30"/>
      <c r="E3070" s="29" t="s">
        <v>14</v>
      </c>
      <c r="F3070" s="50" t="s">
        <v>624</v>
      </c>
      <c r="G3070" s="27">
        <v>1528</v>
      </c>
      <c r="H3070" s="15">
        <v>65.837696335079002</v>
      </c>
      <c r="I3070" s="15">
        <v>24.803664921466002</v>
      </c>
      <c r="J3070" s="15">
        <v>20.026178010471</v>
      </c>
      <c r="K3070" s="15">
        <v>7.264397905759</v>
      </c>
      <c r="L3070" s="15">
        <v>17.473821989529</v>
      </c>
      <c r="M3070" s="15">
        <v>2.2251308900520002</v>
      </c>
      <c r="N3070" s="15">
        <v>80.301047120419</v>
      </c>
      <c r="O3070" s="33">
        <v>137.63089005235599</v>
      </c>
    </row>
    <row r="3071" spans="2:22" x14ac:dyDescent="0.2">
      <c r="C3071" s="69" t="s">
        <v>18</v>
      </c>
      <c r="D3071" s="64" t="s">
        <v>19</v>
      </c>
      <c r="E3071" s="5" t="s">
        <v>20</v>
      </c>
      <c r="F3071" s="51" t="s">
        <v>624</v>
      </c>
      <c r="G3071" s="6">
        <v>763</v>
      </c>
      <c r="H3071" s="13">
        <v>59.239842726081001</v>
      </c>
      <c r="I3071" s="2">
        <v>25.557011795544</v>
      </c>
      <c r="J3071" s="2">
        <v>20.707732634338001</v>
      </c>
      <c r="K3071" s="2">
        <v>6.8152031454779998</v>
      </c>
      <c r="L3071" s="2">
        <v>24.246395806029</v>
      </c>
      <c r="M3071" s="2">
        <v>1.4416775884669999</v>
      </c>
      <c r="N3071" s="2">
        <v>74.311926605504993</v>
      </c>
      <c r="O3071" s="11">
        <v>138.007863695937</v>
      </c>
    </row>
    <row r="3072" spans="2:22" x14ac:dyDescent="0.2">
      <c r="C3072" s="70"/>
      <c r="D3072" s="65"/>
      <c r="E3072" s="4" t="s">
        <v>21</v>
      </c>
      <c r="F3072" s="52" t="s">
        <v>624</v>
      </c>
      <c r="G3072" s="7">
        <v>765</v>
      </c>
      <c r="H3072" s="9">
        <v>72.418300653594997</v>
      </c>
      <c r="I3072" s="1">
        <v>24.052287581699002</v>
      </c>
      <c r="J3072" s="1">
        <v>19.346405228758002</v>
      </c>
      <c r="K3072" s="1">
        <v>7.7124183006539999</v>
      </c>
      <c r="L3072" s="1">
        <v>10.718954248366</v>
      </c>
      <c r="M3072" s="1">
        <v>3.0065359477119999</v>
      </c>
      <c r="N3072" s="1">
        <v>86.274509803922001</v>
      </c>
      <c r="O3072" s="8">
        <v>137.254901960784</v>
      </c>
    </row>
    <row r="3073" spans="3:15" x14ac:dyDescent="0.2">
      <c r="C3073" s="66" t="s">
        <v>22</v>
      </c>
      <c r="D3073" s="66" t="s">
        <v>23</v>
      </c>
      <c r="E3073" s="5" t="s">
        <v>24</v>
      </c>
      <c r="F3073" s="51" t="s">
        <v>624</v>
      </c>
      <c r="G3073" s="6">
        <v>302</v>
      </c>
      <c r="H3073" s="13">
        <v>66.556291390728006</v>
      </c>
      <c r="I3073" s="2">
        <v>29.139072847682002</v>
      </c>
      <c r="J3073" s="2">
        <v>18.874172185430002</v>
      </c>
      <c r="K3073" s="2">
        <v>6.622516556291</v>
      </c>
      <c r="L3073" s="2">
        <v>20.860927152317998</v>
      </c>
      <c r="M3073" s="2">
        <v>1.9867549668869999</v>
      </c>
      <c r="N3073" s="2">
        <v>77.152317880794996</v>
      </c>
      <c r="O3073" s="11">
        <v>144.039735099338</v>
      </c>
    </row>
    <row r="3074" spans="3:15" x14ac:dyDescent="0.2">
      <c r="C3074" s="70"/>
      <c r="D3074" s="67"/>
      <c r="E3074" s="4" t="s">
        <v>25</v>
      </c>
      <c r="F3074" s="52" t="s">
        <v>624</v>
      </c>
      <c r="G3074" s="7">
        <v>329</v>
      </c>
      <c r="H3074" s="9">
        <v>65.349544072948007</v>
      </c>
      <c r="I3074" s="1">
        <v>27.051671732523001</v>
      </c>
      <c r="J3074" s="1">
        <v>18.237082066869</v>
      </c>
      <c r="K3074" s="1">
        <v>6.0790273556230003</v>
      </c>
      <c r="L3074" s="1">
        <v>20.668693009119</v>
      </c>
      <c r="M3074" s="1">
        <v>0.91185410334299999</v>
      </c>
      <c r="N3074" s="1">
        <v>78.419452887538</v>
      </c>
      <c r="O3074" s="8">
        <v>138.29787234042601</v>
      </c>
    </row>
    <row r="3075" spans="3:15" x14ac:dyDescent="0.2">
      <c r="C3075" s="70"/>
      <c r="D3075" s="67"/>
      <c r="E3075" s="4" t="s">
        <v>26</v>
      </c>
      <c r="F3075" s="52" t="s">
        <v>624</v>
      </c>
      <c r="G3075" s="7">
        <v>355</v>
      </c>
      <c r="H3075" s="9">
        <v>67.887323943661997</v>
      </c>
      <c r="I3075" s="1">
        <v>24.225352112675999</v>
      </c>
      <c r="J3075" s="1">
        <v>20.563380281690002</v>
      </c>
      <c r="K3075" s="1">
        <v>5.0704225352109997</v>
      </c>
      <c r="L3075" s="1">
        <v>18.028169014085002</v>
      </c>
      <c r="M3075" s="1">
        <v>1.4084507042250001</v>
      </c>
      <c r="N3075" s="1">
        <v>80.563380281690002</v>
      </c>
      <c r="O3075" s="8">
        <v>137.183098591549</v>
      </c>
    </row>
    <row r="3076" spans="3:15" x14ac:dyDescent="0.2">
      <c r="C3076" s="70"/>
      <c r="D3076" s="67"/>
      <c r="E3076" s="4" t="s">
        <v>27</v>
      </c>
      <c r="F3076" s="52" t="s">
        <v>624</v>
      </c>
      <c r="G3076" s="7">
        <v>254</v>
      </c>
      <c r="H3076" s="9">
        <v>63.779527559054998</v>
      </c>
      <c r="I3076" s="1">
        <v>25.984251968504001</v>
      </c>
      <c r="J3076" s="1">
        <v>25.984251968504001</v>
      </c>
      <c r="K3076" s="1">
        <v>6.299212598425</v>
      </c>
      <c r="L3076" s="1">
        <v>14.960629921260001</v>
      </c>
      <c r="M3076" s="1">
        <v>2.3622047244090001</v>
      </c>
      <c r="N3076" s="1">
        <v>82.677165354330995</v>
      </c>
      <c r="O3076" s="8">
        <v>139.370078740157</v>
      </c>
    </row>
    <row r="3077" spans="3:15" x14ac:dyDescent="0.2">
      <c r="C3077" s="70"/>
      <c r="D3077" s="67"/>
      <c r="E3077" s="4" t="s">
        <v>28</v>
      </c>
      <c r="F3077" s="52" t="s">
        <v>624</v>
      </c>
      <c r="G3077" s="7">
        <v>288</v>
      </c>
      <c r="H3077" s="9">
        <v>64.930555555555998</v>
      </c>
      <c r="I3077" s="1">
        <v>17.361111111111001</v>
      </c>
      <c r="J3077" s="1">
        <v>17.361111111111001</v>
      </c>
      <c r="K3077" s="1">
        <v>12.847222222221999</v>
      </c>
      <c r="L3077" s="1">
        <v>11.805555555555999</v>
      </c>
      <c r="M3077" s="1">
        <v>4.8611111111109997</v>
      </c>
      <c r="N3077" s="1">
        <v>83.333333333333002</v>
      </c>
      <c r="O3077" s="8">
        <v>129.166666666667</v>
      </c>
    </row>
    <row r="3078" spans="3:15" x14ac:dyDescent="0.2">
      <c r="C3078" s="70"/>
      <c r="D3078" s="67"/>
      <c r="E3078" s="4" t="s">
        <v>29</v>
      </c>
      <c r="F3078" s="52" t="s">
        <v>624</v>
      </c>
      <c r="G3078" s="7">
        <v>1226</v>
      </c>
      <c r="H3078" s="9">
        <v>65.660685154975994</v>
      </c>
      <c r="I3078" s="1">
        <v>23.735725938009999</v>
      </c>
      <c r="J3078" s="1">
        <v>20.309951060359001</v>
      </c>
      <c r="K3078" s="1">
        <v>7.4225122349100001</v>
      </c>
      <c r="L3078" s="1">
        <v>16.639477977161999</v>
      </c>
      <c r="M3078" s="1">
        <v>2.283849918434</v>
      </c>
      <c r="N3078" s="1">
        <v>81.076672104405006</v>
      </c>
      <c r="O3078" s="8">
        <v>136.05220228384999</v>
      </c>
    </row>
    <row r="3079" spans="3:15" x14ac:dyDescent="0.2">
      <c r="C3079" s="70"/>
      <c r="D3079" s="67"/>
      <c r="E3079" s="4" t="s">
        <v>30</v>
      </c>
      <c r="F3079" s="52" t="s">
        <v>624</v>
      </c>
      <c r="G3079" s="7">
        <v>542</v>
      </c>
      <c r="H3079" s="9">
        <v>64.391143911439002</v>
      </c>
      <c r="I3079" s="1">
        <v>21.402214022140001</v>
      </c>
      <c r="J3079" s="1">
        <v>21.402214022140001</v>
      </c>
      <c r="K3079" s="1">
        <v>9.7785977859780004</v>
      </c>
      <c r="L3079" s="1">
        <v>13.284132841328001</v>
      </c>
      <c r="M3079" s="1">
        <v>3.6900369003689999</v>
      </c>
      <c r="N3079" s="1">
        <v>83.025830258303003</v>
      </c>
      <c r="O3079" s="8">
        <v>133.94833948339499</v>
      </c>
    </row>
    <row r="3080" spans="3:15" x14ac:dyDescent="0.2">
      <c r="C3080" s="70"/>
      <c r="D3080" s="66" t="s">
        <v>20</v>
      </c>
      <c r="E3080" s="5" t="s">
        <v>24</v>
      </c>
      <c r="F3080" s="51" t="s">
        <v>624</v>
      </c>
      <c r="G3080" s="6">
        <v>153</v>
      </c>
      <c r="H3080" s="13">
        <v>60.784313725490001</v>
      </c>
      <c r="I3080" s="2">
        <v>30.718954248366</v>
      </c>
      <c r="J3080" s="2">
        <v>23.529411764706001</v>
      </c>
      <c r="K3080" s="2">
        <v>3.9215686274510002</v>
      </c>
      <c r="L3080" s="2">
        <v>27.450980392157</v>
      </c>
      <c r="M3080" s="2">
        <v>0.65359477124200005</v>
      </c>
      <c r="N3080" s="2">
        <v>71.895424836600995</v>
      </c>
      <c r="O3080" s="11">
        <v>147.058823529412</v>
      </c>
    </row>
    <row r="3081" spans="3:15" x14ac:dyDescent="0.2">
      <c r="C3081" s="70"/>
      <c r="D3081" s="67"/>
      <c r="E3081" s="4" t="s">
        <v>25</v>
      </c>
      <c r="F3081" s="52" t="s">
        <v>624</v>
      </c>
      <c r="G3081" s="7">
        <v>174</v>
      </c>
      <c r="H3081" s="9">
        <v>60.344827586207003</v>
      </c>
      <c r="I3081" s="1">
        <v>24.137931034483</v>
      </c>
      <c r="J3081" s="1">
        <v>16.091954022989</v>
      </c>
      <c r="K3081" s="1">
        <v>7.4712643678159996</v>
      </c>
      <c r="L3081" s="1">
        <v>25.287356321838999</v>
      </c>
      <c r="M3081" s="1">
        <v>1.149425287356</v>
      </c>
      <c r="N3081" s="1">
        <v>73.563218390805005</v>
      </c>
      <c r="O3081" s="8">
        <v>134.48275862068999</v>
      </c>
    </row>
    <row r="3082" spans="3:15" x14ac:dyDescent="0.2">
      <c r="C3082" s="70"/>
      <c r="D3082" s="67"/>
      <c r="E3082" s="4" t="s">
        <v>26</v>
      </c>
      <c r="F3082" s="52" t="s">
        <v>624</v>
      </c>
      <c r="G3082" s="7">
        <v>180</v>
      </c>
      <c r="H3082" s="9">
        <v>61.111111111111001</v>
      </c>
      <c r="I3082" s="1">
        <v>26.111111111111001</v>
      </c>
      <c r="J3082" s="1">
        <v>17.777777777777999</v>
      </c>
      <c r="K3082" s="1">
        <v>2.7777777777780002</v>
      </c>
      <c r="L3082" s="1">
        <v>26.111111111111001</v>
      </c>
      <c r="M3082" s="1">
        <v>1.1111111111109999</v>
      </c>
      <c r="N3082" s="1">
        <v>72.777777777777999</v>
      </c>
      <c r="O3082" s="8">
        <v>135</v>
      </c>
    </row>
    <row r="3083" spans="3:15" x14ac:dyDescent="0.2">
      <c r="C3083" s="70"/>
      <c r="D3083" s="67"/>
      <c r="E3083" s="4" t="s">
        <v>27</v>
      </c>
      <c r="F3083" s="52" t="s">
        <v>624</v>
      </c>
      <c r="G3083" s="7">
        <v>121</v>
      </c>
      <c r="H3083" s="9">
        <v>57.024793388429998</v>
      </c>
      <c r="I3083" s="1">
        <v>27.272727272727</v>
      </c>
      <c r="J3083" s="1">
        <v>29.752066115702</v>
      </c>
      <c r="K3083" s="1">
        <v>8.2644628099169992</v>
      </c>
      <c r="L3083" s="1">
        <v>20.661157024792999</v>
      </c>
      <c r="M3083" s="1">
        <v>2.4793388429749998</v>
      </c>
      <c r="N3083" s="1">
        <v>76.859504132230995</v>
      </c>
      <c r="O3083" s="8">
        <v>145.45454545454501</v>
      </c>
    </row>
    <row r="3084" spans="3:15" x14ac:dyDescent="0.2">
      <c r="C3084" s="70"/>
      <c r="D3084" s="67"/>
      <c r="E3084" s="4" t="s">
        <v>28</v>
      </c>
      <c r="F3084" s="52" t="s">
        <v>624</v>
      </c>
      <c r="G3084" s="7">
        <v>135</v>
      </c>
      <c r="H3084" s="9">
        <v>55.555555555555998</v>
      </c>
      <c r="I3084" s="1">
        <v>19.259259259259</v>
      </c>
      <c r="J3084" s="1">
        <v>19.259259259259</v>
      </c>
      <c r="K3084" s="1">
        <v>13.333333333333</v>
      </c>
      <c r="L3084" s="1">
        <v>20</v>
      </c>
      <c r="M3084" s="1">
        <v>2.2222222222219998</v>
      </c>
      <c r="N3084" s="1">
        <v>77.777777777777999</v>
      </c>
      <c r="O3084" s="8">
        <v>129.62962962962999</v>
      </c>
    </row>
    <row r="3085" spans="3:15" x14ac:dyDescent="0.2">
      <c r="C3085" s="70"/>
      <c r="D3085" s="67"/>
      <c r="E3085" s="4" t="s">
        <v>29</v>
      </c>
      <c r="F3085" s="52" t="s">
        <v>624</v>
      </c>
      <c r="G3085" s="7">
        <v>610</v>
      </c>
      <c r="H3085" s="9">
        <v>58.852459016392999</v>
      </c>
      <c r="I3085" s="1">
        <v>24.262295081967</v>
      </c>
      <c r="J3085" s="1">
        <v>20</v>
      </c>
      <c r="K3085" s="1">
        <v>7.540983606557</v>
      </c>
      <c r="L3085" s="1">
        <v>23.442622950819999</v>
      </c>
      <c r="M3085" s="1">
        <v>1.6393442622950001</v>
      </c>
      <c r="N3085" s="1">
        <v>74.918032786884993</v>
      </c>
      <c r="O3085" s="8">
        <v>135.73770491803299</v>
      </c>
    </row>
    <row r="3086" spans="3:15" x14ac:dyDescent="0.2">
      <c r="C3086" s="70"/>
      <c r="D3086" s="67"/>
      <c r="E3086" s="4" t="s">
        <v>30</v>
      </c>
      <c r="F3086" s="52" t="s">
        <v>624</v>
      </c>
      <c r="G3086" s="7">
        <v>256</v>
      </c>
      <c r="H3086" s="9">
        <v>56.25</v>
      </c>
      <c r="I3086" s="1">
        <v>23.046875</v>
      </c>
      <c r="J3086" s="1">
        <v>24.21875</v>
      </c>
      <c r="K3086" s="1">
        <v>10.9375</v>
      </c>
      <c r="L3086" s="1">
        <v>20.3125</v>
      </c>
      <c r="M3086" s="1">
        <v>2.34375</v>
      </c>
      <c r="N3086" s="1">
        <v>77.34375</v>
      </c>
      <c r="O3086" s="8">
        <v>137.109375</v>
      </c>
    </row>
    <row r="3087" spans="3:15" x14ac:dyDescent="0.2">
      <c r="C3087" s="70"/>
      <c r="D3087" s="66" t="s">
        <v>21</v>
      </c>
      <c r="E3087" s="5" t="s">
        <v>24</v>
      </c>
      <c r="F3087" s="51" t="s">
        <v>624</v>
      </c>
      <c r="G3087" s="6">
        <v>149</v>
      </c>
      <c r="H3087" s="13">
        <v>72.483221476509996</v>
      </c>
      <c r="I3087" s="2">
        <v>27.51677852349</v>
      </c>
      <c r="J3087" s="2">
        <v>14.093959731544</v>
      </c>
      <c r="K3087" s="2">
        <v>9.3959731543620002</v>
      </c>
      <c r="L3087" s="2">
        <v>14.093959731544</v>
      </c>
      <c r="M3087" s="2">
        <v>3.355704697987</v>
      </c>
      <c r="N3087" s="2">
        <v>82.550335570469997</v>
      </c>
      <c r="O3087" s="11">
        <v>140.939597315436</v>
      </c>
    </row>
    <row r="3088" spans="3:15" x14ac:dyDescent="0.2">
      <c r="C3088" s="70"/>
      <c r="D3088" s="67"/>
      <c r="E3088" s="4" t="s">
        <v>25</v>
      </c>
      <c r="F3088" s="52" t="s">
        <v>624</v>
      </c>
      <c r="G3088" s="7">
        <v>155</v>
      </c>
      <c r="H3088" s="9">
        <v>70.967741935484</v>
      </c>
      <c r="I3088" s="1">
        <v>30.322580645161</v>
      </c>
      <c r="J3088" s="1">
        <v>20.645161290322999</v>
      </c>
      <c r="K3088" s="1">
        <v>4.5161290322580001</v>
      </c>
      <c r="L3088" s="1">
        <v>15.483870967742</v>
      </c>
      <c r="M3088" s="1">
        <v>0.64516129032299996</v>
      </c>
      <c r="N3088" s="1">
        <v>83.870967741935004</v>
      </c>
      <c r="O3088" s="8">
        <v>142.58064516128999</v>
      </c>
    </row>
    <row r="3089" spans="3:15" x14ac:dyDescent="0.2">
      <c r="C3089" s="70"/>
      <c r="D3089" s="67"/>
      <c r="E3089" s="4" t="s">
        <v>26</v>
      </c>
      <c r="F3089" s="52" t="s">
        <v>624</v>
      </c>
      <c r="G3089" s="7">
        <v>175</v>
      </c>
      <c r="H3089" s="9">
        <v>74.857142857143003</v>
      </c>
      <c r="I3089" s="1">
        <v>22.285714285714</v>
      </c>
      <c r="J3089" s="1">
        <v>23.428571428571001</v>
      </c>
      <c r="K3089" s="1">
        <v>7.4285714285709998</v>
      </c>
      <c r="L3089" s="1">
        <v>9.7142857142859995</v>
      </c>
      <c r="M3089" s="1">
        <v>1.714285714286</v>
      </c>
      <c r="N3089" s="1">
        <v>88.571428571428996</v>
      </c>
      <c r="O3089" s="8">
        <v>139.42857142857099</v>
      </c>
    </row>
    <row r="3090" spans="3:15" x14ac:dyDescent="0.2">
      <c r="C3090" s="70"/>
      <c r="D3090" s="67"/>
      <c r="E3090" s="4" t="s">
        <v>27</v>
      </c>
      <c r="F3090" s="52" t="s">
        <v>624</v>
      </c>
      <c r="G3090" s="7">
        <v>133</v>
      </c>
      <c r="H3090" s="9">
        <v>69.924812030075003</v>
      </c>
      <c r="I3090" s="1">
        <v>24.812030075188002</v>
      </c>
      <c r="J3090" s="1">
        <v>22.556390977444</v>
      </c>
      <c r="K3090" s="1">
        <v>4.511278195489</v>
      </c>
      <c r="L3090" s="1">
        <v>9.7744360902260006</v>
      </c>
      <c r="M3090" s="1">
        <v>2.255639097744</v>
      </c>
      <c r="N3090" s="1">
        <v>87.969924812030001</v>
      </c>
      <c r="O3090" s="8">
        <v>133.83458646616501</v>
      </c>
    </row>
    <row r="3091" spans="3:15" x14ac:dyDescent="0.2">
      <c r="C3091" s="70"/>
      <c r="D3091" s="67"/>
      <c r="E3091" s="4" t="s">
        <v>28</v>
      </c>
      <c r="F3091" s="52" t="s">
        <v>624</v>
      </c>
      <c r="G3091" s="7">
        <v>153</v>
      </c>
      <c r="H3091" s="9">
        <v>73.202614379085006</v>
      </c>
      <c r="I3091" s="1">
        <v>15.686274509804001</v>
      </c>
      <c r="J3091" s="1">
        <v>15.686274509804001</v>
      </c>
      <c r="K3091" s="1">
        <v>12.418300653595001</v>
      </c>
      <c r="L3091" s="1">
        <v>4.5751633986930003</v>
      </c>
      <c r="M3091" s="1">
        <v>7.1895424836600004</v>
      </c>
      <c r="N3091" s="1">
        <v>88.235294117647001</v>
      </c>
      <c r="O3091" s="8">
        <v>128.75816993464099</v>
      </c>
    </row>
    <row r="3092" spans="3:15" x14ac:dyDescent="0.2">
      <c r="C3092" s="70"/>
      <c r="D3092" s="67"/>
      <c r="E3092" s="4" t="s">
        <v>29</v>
      </c>
      <c r="F3092" s="52" t="s">
        <v>624</v>
      </c>
      <c r="G3092" s="7">
        <v>616</v>
      </c>
      <c r="H3092" s="9">
        <v>72.402597402596996</v>
      </c>
      <c r="I3092" s="1">
        <v>23.214285714286</v>
      </c>
      <c r="J3092" s="1">
        <v>20.616883116882999</v>
      </c>
      <c r="K3092" s="1">
        <v>7.3051948051949998</v>
      </c>
      <c r="L3092" s="1">
        <v>9.9025974025969994</v>
      </c>
      <c r="M3092" s="1">
        <v>2.922077922078</v>
      </c>
      <c r="N3092" s="1">
        <v>87.175324675325001</v>
      </c>
      <c r="O3092" s="8">
        <v>136.363636363636</v>
      </c>
    </row>
    <row r="3093" spans="3:15" x14ac:dyDescent="0.2">
      <c r="C3093" s="70"/>
      <c r="D3093" s="67"/>
      <c r="E3093" s="4" t="s">
        <v>30</v>
      </c>
      <c r="F3093" s="52" t="s">
        <v>624</v>
      </c>
      <c r="G3093" s="7">
        <v>286</v>
      </c>
      <c r="H3093" s="9">
        <v>71.678321678322007</v>
      </c>
      <c r="I3093" s="1">
        <v>19.930069930070001</v>
      </c>
      <c r="J3093" s="1">
        <v>18.881118881119001</v>
      </c>
      <c r="K3093" s="1">
        <v>8.7412587412589993</v>
      </c>
      <c r="L3093" s="1">
        <v>6.9930069930069996</v>
      </c>
      <c r="M3093" s="1">
        <v>4.8951048951049998</v>
      </c>
      <c r="N3093" s="1">
        <v>88.111888111888007</v>
      </c>
      <c r="O3093" s="8">
        <v>131.11888111888101</v>
      </c>
    </row>
    <row r="3094" spans="3:15" x14ac:dyDescent="0.2">
      <c r="C3094" s="66" t="s">
        <v>31</v>
      </c>
      <c r="D3094" s="66" t="s">
        <v>23</v>
      </c>
      <c r="E3094" s="5" t="s">
        <v>32</v>
      </c>
      <c r="F3094" s="51" t="s">
        <v>624</v>
      </c>
      <c r="G3094" s="6">
        <v>72</v>
      </c>
      <c r="H3094" s="13">
        <v>34.722222222222001</v>
      </c>
      <c r="I3094" s="2">
        <v>43.055555555555998</v>
      </c>
      <c r="J3094" s="2">
        <v>29.166666666666998</v>
      </c>
      <c r="K3094" s="2">
        <v>19.444444444443999</v>
      </c>
      <c r="L3094" s="2">
        <v>16.666666666666998</v>
      </c>
      <c r="M3094" s="2">
        <v>1.3888888888890001</v>
      </c>
      <c r="N3094" s="2">
        <v>81.944444444444002</v>
      </c>
      <c r="O3094" s="11">
        <v>144.444444444444</v>
      </c>
    </row>
    <row r="3095" spans="3:15" ht="26" x14ac:dyDescent="0.2">
      <c r="C3095" s="70"/>
      <c r="D3095" s="67"/>
      <c r="E3095" s="4" t="s">
        <v>33</v>
      </c>
      <c r="F3095" s="52" t="s">
        <v>624</v>
      </c>
      <c r="G3095" s="7">
        <v>1007</v>
      </c>
      <c r="H3095" s="9">
        <v>68.917576961270996</v>
      </c>
      <c r="I3095" s="1">
        <v>23.038728897715998</v>
      </c>
      <c r="J3095" s="1">
        <v>20.158887785501001</v>
      </c>
      <c r="K3095" s="1">
        <v>4.6673286991060001</v>
      </c>
      <c r="L3095" s="1">
        <v>18.768619662363001</v>
      </c>
      <c r="M3095" s="1">
        <v>1.88679245283</v>
      </c>
      <c r="N3095" s="1">
        <v>79.344587884806003</v>
      </c>
      <c r="O3095" s="8">
        <v>137.43793445878799</v>
      </c>
    </row>
    <row r="3096" spans="3:15" ht="39" x14ac:dyDescent="0.2">
      <c r="C3096" s="70"/>
      <c r="D3096" s="67"/>
      <c r="E3096" s="4" t="s">
        <v>34</v>
      </c>
      <c r="F3096" s="52" t="s">
        <v>625</v>
      </c>
      <c r="G3096" s="7">
        <v>15</v>
      </c>
      <c r="H3096" s="9">
        <v>66.666666666666998</v>
      </c>
      <c r="I3096" s="1">
        <v>20</v>
      </c>
      <c r="J3096" s="1">
        <v>26.666666666666998</v>
      </c>
      <c r="K3096" s="1">
        <v>20</v>
      </c>
      <c r="L3096" s="1">
        <v>13.333333333333</v>
      </c>
      <c r="M3096" s="3" t="s">
        <v>61</v>
      </c>
      <c r="N3096" s="1">
        <v>86.666666666666998</v>
      </c>
      <c r="O3096" s="8">
        <v>146.666666666667</v>
      </c>
    </row>
    <row r="3097" spans="3:15" ht="39" x14ac:dyDescent="0.2">
      <c r="C3097" s="70"/>
      <c r="D3097" s="67"/>
      <c r="E3097" s="4" t="s">
        <v>35</v>
      </c>
      <c r="F3097" s="52" t="s">
        <v>624</v>
      </c>
      <c r="G3097" s="7">
        <v>197</v>
      </c>
      <c r="H3097" s="9">
        <v>63.451776649746002</v>
      </c>
      <c r="I3097" s="1">
        <v>31.979695431471999</v>
      </c>
      <c r="J3097" s="1">
        <v>21.319796954314999</v>
      </c>
      <c r="K3097" s="1">
        <v>12.690355329949</v>
      </c>
      <c r="L3097" s="1">
        <v>17.766497461928999</v>
      </c>
      <c r="M3097" s="3" t="s">
        <v>61</v>
      </c>
      <c r="N3097" s="1">
        <v>82.233502538070994</v>
      </c>
      <c r="O3097" s="8">
        <v>147.20812182741099</v>
      </c>
    </row>
    <row r="3098" spans="3:15" ht="26" x14ac:dyDescent="0.2">
      <c r="C3098" s="70"/>
      <c r="D3098" s="67"/>
      <c r="E3098" s="4" t="s">
        <v>36</v>
      </c>
      <c r="F3098" s="52" t="s">
        <v>624</v>
      </c>
      <c r="G3098" s="7">
        <v>205</v>
      </c>
      <c r="H3098" s="9">
        <v>64.390243902438996</v>
      </c>
      <c r="I3098" s="1">
        <v>20.975609756097999</v>
      </c>
      <c r="J3098" s="1">
        <v>16.097560975610001</v>
      </c>
      <c r="K3098" s="1">
        <v>10.731707317073001</v>
      </c>
      <c r="L3098" s="1">
        <v>11.707317073171</v>
      </c>
      <c r="M3098" s="1">
        <v>5.3658536585369996</v>
      </c>
      <c r="N3098" s="1">
        <v>82.926829268293005</v>
      </c>
      <c r="O3098" s="8">
        <v>129.26829268292701</v>
      </c>
    </row>
    <row r="3099" spans="3:15" x14ac:dyDescent="0.2">
      <c r="C3099" s="70"/>
      <c r="D3099" s="67"/>
      <c r="E3099" s="4" t="s">
        <v>37</v>
      </c>
      <c r="F3099" s="52" t="s">
        <v>625</v>
      </c>
      <c r="G3099" s="7">
        <v>32</v>
      </c>
      <c r="H3099" s="9">
        <v>62.5</v>
      </c>
      <c r="I3099" s="1">
        <v>21.875</v>
      </c>
      <c r="J3099" s="1">
        <v>9.375</v>
      </c>
      <c r="K3099" s="3" t="s">
        <v>61</v>
      </c>
      <c r="L3099" s="1">
        <v>15.625</v>
      </c>
      <c r="M3099" s="1">
        <v>9.375</v>
      </c>
      <c r="N3099" s="1">
        <v>75</v>
      </c>
      <c r="O3099" s="8">
        <v>118.75</v>
      </c>
    </row>
    <row r="3100" spans="3:15" x14ac:dyDescent="0.2">
      <c r="C3100" s="70"/>
      <c r="D3100" s="66" t="s">
        <v>20</v>
      </c>
      <c r="E3100" s="5" t="s">
        <v>32</v>
      </c>
      <c r="F3100" s="51" t="s">
        <v>625</v>
      </c>
      <c r="G3100" s="6">
        <v>38</v>
      </c>
      <c r="H3100" s="13">
        <v>34.210526315788996</v>
      </c>
      <c r="I3100" s="2">
        <v>39.473684210526002</v>
      </c>
      <c r="J3100" s="2">
        <v>31.578947368421002</v>
      </c>
      <c r="K3100" s="2">
        <v>10.526315789473999</v>
      </c>
      <c r="L3100" s="2">
        <v>18.421052631578998</v>
      </c>
      <c r="M3100" s="2">
        <v>2.6315789473679998</v>
      </c>
      <c r="N3100" s="2">
        <v>78.947368421053</v>
      </c>
      <c r="O3100" s="11">
        <v>136.842105263158</v>
      </c>
    </row>
    <row r="3101" spans="3:15" ht="26" x14ac:dyDescent="0.2">
      <c r="C3101" s="70"/>
      <c r="D3101" s="67"/>
      <c r="E3101" s="4" t="s">
        <v>33</v>
      </c>
      <c r="F3101" s="52" t="s">
        <v>624</v>
      </c>
      <c r="G3101" s="7">
        <v>566</v>
      </c>
      <c r="H3101" s="9">
        <v>63.604240282686</v>
      </c>
      <c r="I3101" s="1">
        <v>23.674911660776999</v>
      </c>
      <c r="J3101" s="1">
        <v>21.378091872792002</v>
      </c>
      <c r="K3101" s="1">
        <v>4.946996466431</v>
      </c>
      <c r="L3101" s="1">
        <v>24.028268551237002</v>
      </c>
      <c r="M3101" s="1">
        <v>1.236749116608</v>
      </c>
      <c r="N3101" s="1">
        <v>74.734982332154999</v>
      </c>
      <c r="O3101" s="8">
        <v>138.86925795053</v>
      </c>
    </row>
    <row r="3102" spans="3:15" ht="39" x14ac:dyDescent="0.2">
      <c r="C3102" s="70"/>
      <c r="D3102" s="67"/>
      <c r="E3102" s="4" t="s">
        <v>34</v>
      </c>
      <c r="F3102" s="52" t="s">
        <v>625</v>
      </c>
      <c r="G3102" s="7">
        <v>7</v>
      </c>
      <c r="H3102" s="9">
        <v>57.142857142856997</v>
      </c>
      <c r="I3102" s="1">
        <v>28.571428571428999</v>
      </c>
      <c r="J3102" s="1">
        <v>28.571428571428999</v>
      </c>
      <c r="K3102" s="1">
        <v>14.285714285714</v>
      </c>
      <c r="L3102" s="1">
        <v>28.571428571428999</v>
      </c>
      <c r="M3102" s="3" t="s">
        <v>61</v>
      </c>
      <c r="N3102" s="1">
        <v>71.428571428571004</v>
      </c>
      <c r="O3102" s="8">
        <v>157.142857142857</v>
      </c>
    </row>
    <row r="3103" spans="3:15" ht="39" x14ac:dyDescent="0.2">
      <c r="C3103" s="70"/>
      <c r="D3103" s="67"/>
      <c r="E3103" s="4" t="s">
        <v>35</v>
      </c>
      <c r="F3103" s="52" t="s">
        <v>624</v>
      </c>
      <c r="G3103" s="7">
        <v>78</v>
      </c>
      <c r="H3103" s="9">
        <v>46.153846153845997</v>
      </c>
      <c r="I3103" s="1">
        <v>26.923076923077002</v>
      </c>
      <c r="J3103" s="1">
        <v>14.102564102563999</v>
      </c>
      <c r="K3103" s="1">
        <v>16.666666666666998</v>
      </c>
      <c r="L3103" s="1">
        <v>34.615384615384997</v>
      </c>
      <c r="M3103" s="3" t="s">
        <v>61</v>
      </c>
      <c r="N3103" s="1">
        <v>65.384615384615003</v>
      </c>
      <c r="O3103" s="8">
        <v>138.461538461538</v>
      </c>
    </row>
    <row r="3104" spans="3:15" ht="26" x14ac:dyDescent="0.2">
      <c r="C3104" s="70"/>
      <c r="D3104" s="67"/>
      <c r="E3104" s="4" t="s">
        <v>36</v>
      </c>
      <c r="F3104" s="52" t="s">
        <v>624</v>
      </c>
      <c r="G3104" s="7">
        <v>58</v>
      </c>
      <c r="H3104" s="9">
        <v>51.724137931034001</v>
      </c>
      <c r="I3104" s="1">
        <v>31.034482758620999</v>
      </c>
      <c r="J3104" s="1">
        <v>20.689655172414</v>
      </c>
      <c r="K3104" s="1">
        <v>10.344827586207</v>
      </c>
      <c r="L3104" s="1">
        <v>18.965517241379001</v>
      </c>
      <c r="M3104" s="1">
        <v>1.7241379310339999</v>
      </c>
      <c r="N3104" s="1">
        <v>79.310344827585993</v>
      </c>
      <c r="O3104" s="8">
        <v>134.48275862068999</v>
      </c>
    </row>
    <row r="3105" spans="3:15" x14ac:dyDescent="0.2">
      <c r="C3105" s="70"/>
      <c r="D3105" s="67"/>
      <c r="E3105" s="4" t="s">
        <v>37</v>
      </c>
      <c r="F3105" s="52" t="s">
        <v>625</v>
      </c>
      <c r="G3105" s="7">
        <v>16</v>
      </c>
      <c r="H3105" s="9">
        <v>56.25</v>
      </c>
      <c r="I3105" s="1">
        <v>31.25</v>
      </c>
      <c r="J3105" s="3" t="s">
        <v>61</v>
      </c>
      <c r="K3105" s="3" t="s">
        <v>61</v>
      </c>
      <c r="L3105" s="1">
        <v>12.5</v>
      </c>
      <c r="M3105" s="1">
        <v>12.5</v>
      </c>
      <c r="N3105" s="1">
        <v>75</v>
      </c>
      <c r="O3105" s="8">
        <v>112.5</v>
      </c>
    </row>
    <row r="3106" spans="3:15" x14ac:dyDescent="0.2">
      <c r="C3106" s="70"/>
      <c r="D3106" s="66" t="s">
        <v>21</v>
      </c>
      <c r="E3106" s="5" t="s">
        <v>32</v>
      </c>
      <c r="F3106" s="51" t="s">
        <v>625</v>
      </c>
      <c r="G3106" s="6">
        <v>34</v>
      </c>
      <c r="H3106" s="13">
        <v>35.294117647058997</v>
      </c>
      <c r="I3106" s="2">
        <v>47.058823529412003</v>
      </c>
      <c r="J3106" s="2">
        <v>26.470588235293999</v>
      </c>
      <c r="K3106" s="2">
        <v>29.411764705882</v>
      </c>
      <c r="L3106" s="2">
        <v>14.705882352941</v>
      </c>
      <c r="M3106" s="14" t="s">
        <v>61</v>
      </c>
      <c r="N3106" s="2">
        <v>85.294117647058997</v>
      </c>
      <c r="O3106" s="11">
        <v>152.941176470588</v>
      </c>
    </row>
    <row r="3107" spans="3:15" ht="26" x14ac:dyDescent="0.2">
      <c r="C3107" s="70"/>
      <c r="D3107" s="67"/>
      <c r="E3107" s="4" t="s">
        <v>33</v>
      </c>
      <c r="F3107" s="52" t="s">
        <v>624</v>
      </c>
      <c r="G3107" s="7">
        <v>441</v>
      </c>
      <c r="H3107" s="9">
        <v>75.736961451246998</v>
      </c>
      <c r="I3107" s="1">
        <v>22.222222222222001</v>
      </c>
      <c r="J3107" s="1">
        <v>18.594104308390001</v>
      </c>
      <c r="K3107" s="1">
        <v>4.3083900226759999</v>
      </c>
      <c r="L3107" s="1">
        <v>12.018140589569001</v>
      </c>
      <c r="M3107" s="1">
        <v>2.7210884353739999</v>
      </c>
      <c r="N3107" s="1">
        <v>85.260770975057</v>
      </c>
      <c r="O3107" s="8">
        <v>135.60090702947801</v>
      </c>
    </row>
    <row r="3108" spans="3:15" ht="39" x14ac:dyDescent="0.2">
      <c r="C3108" s="70"/>
      <c r="D3108" s="67"/>
      <c r="E3108" s="4" t="s">
        <v>34</v>
      </c>
      <c r="F3108" s="52" t="s">
        <v>625</v>
      </c>
      <c r="G3108" s="7">
        <v>8</v>
      </c>
      <c r="H3108" s="9">
        <v>75</v>
      </c>
      <c r="I3108" s="1">
        <v>12.5</v>
      </c>
      <c r="J3108" s="1">
        <v>25</v>
      </c>
      <c r="K3108" s="1">
        <v>25</v>
      </c>
      <c r="L3108" s="3" t="s">
        <v>61</v>
      </c>
      <c r="M3108" s="3" t="s">
        <v>61</v>
      </c>
      <c r="N3108" s="1">
        <v>100</v>
      </c>
      <c r="O3108" s="8">
        <v>137.5</v>
      </c>
    </row>
    <row r="3109" spans="3:15" ht="39" x14ac:dyDescent="0.2">
      <c r="C3109" s="70"/>
      <c r="D3109" s="67"/>
      <c r="E3109" s="4" t="s">
        <v>35</v>
      </c>
      <c r="F3109" s="52" t="s">
        <v>624</v>
      </c>
      <c r="G3109" s="7">
        <v>119</v>
      </c>
      <c r="H3109" s="9">
        <v>74.789915966386999</v>
      </c>
      <c r="I3109" s="1">
        <v>35.294117647058997</v>
      </c>
      <c r="J3109" s="1">
        <v>26.050420168066999</v>
      </c>
      <c r="K3109" s="1">
        <v>10.084033613444999</v>
      </c>
      <c r="L3109" s="1">
        <v>6.72268907563</v>
      </c>
      <c r="M3109" s="3" t="s">
        <v>61</v>
      </c>
      <c r="N3109" s="1">
        <v>93.277310924369999</v>
      </c>
      <c r="O3109" s="8">
        <v>152.941176470588</v>
      </c>
    </row>
    <row r="3110" spans="3:15" ht="26" x14ac:dyDescent="0.2">
      <c r="C3110" s="70"/>
      <c r="D3110" s="67"/>
      <c r="E3110" s="4" t="s">
        <v>36</v>
      </c>
      <c r="F3110" s="52" t="s">
        <v>624</v>
      </c>
      <c r="G3110" s="7">
        <v>147</v>
      </c>
      <c r="H3110" s="9">
        <v>69.387755102040998</v>
      </c>
      <c r="I3110" s="1">
        <v>17.006802721088</v>
      </c>
      <c r="J3110" s="1">
        <v>14.285714285714</v>
      </c>
      <c r="K3110" s="1">
        <v>10.884353741497</v>
      </c>
      <c r="L3110" s="1">
        <v>8.8435374149660007</v>
      </c>
      <c r="M3110" s="1">
        <v>6.8027210884349998</v>
      </c>
      <c r="N3110" s="1">
        <v>84.353741496599</v>
      </c>
      <c r="O3110" s="8">
        <v>127.21088435374099</v>
      </c>
    </row>
    <row r="3111" spans="3:15" x14ac:dyDescent="0.2">
      <c r="C3111" s="70"/>
      <c r="D3111" s="67"/>
      <c r="E3111" s="4" t="s">
        <v>37</v>
      </c>
      <c r="F3111" s="52" t="s">
        <v>625</v>
      </c>
      <c r="G3111" s="7">
        <v>16</v>
      </c>
      <c r="H3111" s="9">
        <v>68.75</v>
      </c>
      <c r="I3111" s="1">
        <v>12.5</v>
      </c>
      <c r="J3111" s="1">
        <v>18.75</v>
      </c>
      <c r="K3111" s="3" t="s">
        <v>61</v>
      </c>
      <c r="L3111" s="1">
        <v>18.75</v>
      </c>
      <c r="M3111" s="1">
        <v>6.25</v>
      </c>
      <c r="N3111" s="1">
        <v>75</v>
      </c>
      <c r="O3111" s="8">
        <v>125</v>
      </c>
    </row>
    <row r="3112" spans="3:15" x14ac:dyDescent="0.2">
      <c r="C3112" s="66" t="s">
        <v>38</v>
      </c>
      <c r="D3112" s="66" t="s">
        <v>23</v>
      </c>
      <c r="E3112" s="5" t="s">
        <v>39</v>
      </c>
      <c r="F3112" s="51" t="s">
        <v>624</v>
      </c>
      <c r="G3112" s="6">
        <v>458</v>
      </c>
      <c r="H3112" s="13">
        <v>61.572052401747001</v>
      </c>
      <c r="I3112" s="2">
        <v>28.820960698690001</v>
      </c>
      <c r="J3112" s="2">
        <v>21.179039301309999</v>
      </c>
      <c r="K3112" s="2">
        <v>11.353711790393</v>
      </c>
      <c r="L3112" s="2">
        <v>14.192139737991001</v>
      </c>
      <c r="M3112" s="2">
        <v>2.8384279475979999</v>
      </c>
      <c r="N3112" s="2">
        <v>82.96943231441</v>
      </c>
      <c r="O3112" s="11">
        <v>139.95633187772901</v>
      </c>
    </row>
    <row r="3113" spans="3:15" x14ac:dyDescent="0.2">
      <c r="C3113" s="70"/>
      <c r="D3113" s="67"/>
      <c r="E3113" s="4" t="s">
        <v>40</v>
      </c>
      <c r="F3113" s="52" t="s">
        <v>624</v>
      </c>
      <c r="G3113" s="7">
        <v>973</v>
      </c>
      <c r="H3113" s="9">
        <v>69.681397738952001</v>
      </c>
      <c r="I3113" s="1">
        <v>23.021582733812998</v>
      </c>
      <c r="J3113" s="1">
        <v>19.527235354573001</v>
      </c>
      <c r="K3113" s="1">
        <v>4.3165467625899998</v>
      </c>
      <c r="L3113" s="1">
        <v>18.396711202466999</v>
      </c>
      <c r="M3113" s="1">
        <v>1.8499486125389999</v>
      </c>
      <c r="N3113" s="1">
        <v>79.753340184994997</v>
      </c>
      <c r="O3113" s="8">
        <v>136.79342240493301</v>
      </c>
    </row>
    <row r="3114" spans="3:15" x14ac:dyDescent="0.2">
      <c r="C3114" s="70"/>
      <c r="D3114" s="67"/>
      <c r="E3114" s="4" t="s">
        <v>41</v>
      </c>
      <c r="F3114" s="52" t="s">
        <v>624</v>
      </c>
      <c r="G3114" s="7">
        <v>0</v>
      </c>
      <c r="H3114" s="17" t="s">
        <v>61</v>
      </c>
      <c r="I3114" s="3" t="s">
        <v>61</v>
      </c>
      <c r="J3114" s="3" t="s">
        <v>61</v>
      </c>
      <c r="K3114" s="3" t="s">
        <v>61</v>
      </c>
      <c r="L3114" s="3" t="s">
        <v>61</v>
      </c>
      <c r="M3114" s="3" t="s">
        <v>61</v>
      </c>
      <c r="N3114" s="3" t="s">
        <v>61</v>
      </c>
      <c r="O3114" s="18" t="s">
        <v>61</v>
      </c>
    </row>
    <row r="3115" spans="3:15" x14ac:dyDescent="0.2">
      <c r="C3115" s="70"/>
      <c r="D3115" s="67"/>
      <c r="E3115" s="4" t="s">
        <v>42</v>
      </c>
      <c r="F3115" s="52" t="s">
        <v>625</v>
      </c>
      <c r="G3115" s="7">
        <v>34</v>
      </c>
      <c r="H3115" s="9">
        <v>50</v>
      </c>
      <c r="I3115" s="1">
        <v>20.588235294118</v>
      </c>
      <c r="J3115" s="1">
        <v>23.529411764706001</v>
      </c>
      <c r="K3115" s="1">
        <v>20.588235294118</v>
      </c>
      <c r="L3115" s="1">
        <v>26.470588235293999</v>
      </c>
      <c r="M3115" s="3" t="s">
        <v>61</v>
      </c>
      <c r="N3115" s="1">
        <v>73.529411764705998</v>
      </c>
      <c r="O3115" s="8">
        <v>141.17647058823499</v>
      </c>
    </row>
    <row r="3116" spans="3:15" x14ac:dyDescent="0.2">
      <c r="C3116" s="70"/>
      <c r="D3116" s="67"/>
      <c r="E3116" s="4" t="s">
        <v>43</v>
      </c>
      <c r="F3116" s="52" t="s">
        <v>625</v>
      </c>
      <c r="G3116" s="7">
        <v>10</v>
      </c>
      <c r="H3116" s="9">
        <v>60</v>
      </c>
      <c r="I3116" s="1">
        <v>50</v>
      </c>
      <c r="J3116" s="1">
        <v>20</v>
      </c>
      <c r="K3116" s="3" t="s">
        <v>61</v>
      </c>
      <c r="L3116" s="1">
        <v>30</v>
      </c>
      <c r="M3116" s="3" t="s">
        <v>61</v>
      </c>
      <c r="N3116" s="1">
        <v>70</v>
      </c>
      <c r="O3116" s="8">
        <v>160</v>
      </c>
    </row>
    <row r="3117" spans="3:15" x14ac:dyDescent="0.2">
      <c r="C3117" s="70"/>
      <c r="D3117" s="67"/>
      <c r="E3117" s="4" t="s">
        <v>44</v>
      </c>
      <c r="F3117" s="52" t="s">
        <v>625</v>
      </c>
      <c r="G3117" s="7">
        <v>31</v>
      </c>
      <c r="H3117" s="9">
        <v>45.161290322581003</v>
      </c>
      <c r="I3117" s="1">
        <v>19.354838709677001</v>
      </c>
      <c r="J3117" s="1">
        <v>19.354838709677001</v>
      </c>
      <c r="K3117" s="1">
        <v>19.354838709677001</v>
      </c>
      <c r="L3117" s="1">
        <v>22.580645161290001</v>
      </c>
      <c r="M3117" s="1">
        <v>3.2258064516129998</v>
      </c>
      <c r="N3117" s="1">
        <v>74.193548387096996</v>
      </c>
      <c r="O3117" s="8">
        <v>129.03225806451599</v>
      </c>
    </row>
    <row r="3118" spans="3:15" x14ac:dyDescent="0.2">
      <c r="C3118" s="70"/>
      <c r="D3118" s="67"/>
      <c r="E3118" s="4" t="s">
        <v>37</v>
      </c>
      <c r="F3118" s="52" t="s">
        <v>625</v>
      </c>
      <c r="G3118" s="7">
        <v>22</v>
      </c>
      <c r="H3118" s="9">
        <v>40.909090909090999</v>
      </c>
      <c r="I3118" s="1">
        <v>22.727272727273</v>
      </c>
      <c r="J3118" s="1">
        <v>13.636363636364001</v>
      </c>
      <c r="K3118" s="1">
        <v>18.181818181817999</v>
      </c>
      <c r="L3118" s="1">
        <v>18.181818181817999</v>
      </c>
      <c r="M3118" s="1">
        <v>9.0909090909089993</v>
      </c>
      <c r="N3118" s="1">
        <v>72.727272727273004</v>
      </c>
      <c r="O3118" s="8">
        <v>122.727272727273</v>
      </c>
    </row>
    <row r="3119" spans="3:15" x14ac:dyDescent="0.2">
      <c r="C3119" s="70"/>
      <c r="D3119" s="66" t="s">
        <v>20</v>
      </c>
      <c r="E3119" s="5" t="s">
        <v>39</v>
      </c>
      <c r="F3119" s="51" t="s">
        <v>624</v>
      </c>
      <c r="G3119" s="6">
        <v>175</v>
      </c>
      <c r="H3119" s="13">
        <v>47.428571428570997</v>
      </c>
      <c r="I3119" s="2">
        <v>32</v>
      </c>
      <c r="J3119" s="2">
        <v>21.142857142857</v>
      </c>
      <c r="K3119" s="2">
        <v>12</v>
      </c>
      <c r="L3119" s="2">
        <v>24.571428571428999</v>
      </c>
      <c r="M3119" s="2">
        <v>1.714285714286</v>
      </c>
      <c r="N3119" s="2">
        <v>73.714285714286007</v>
      </c>
      <c r="O3119" s="11">
        <v>138.857142857143</v>
      </c>
    </row>
    <row r="3120" spans="3:15" x14ac:dyDescent="0.2">
      <c r="C3120" s="70"/>
      <c r="D3120" s="67"/>
      <c r="E3120" s="4" t="s">
        <v>40</v>
      </c>
      <c r="F3120" s="52" t="s">
        <v>624</v>
      </c>
      <c r="G3120" s="7">
        <v>538</v>
      </c>
      <c r="H3120" s="9">
        <v>64.498141263940994</v>
      </c>
      <c r="I3120" s="1">
        <v>23.420074349442</v>
      </c>
      <c r="J3120" s="1">
        <v>20.631970260223</v>
      </c>
      <c r="K3120" s="1">
        <v>4.6468401486989999</v>
      </c>
      <c r="L3120" s="1">
        <v>23.420074349442</v>
      </c>
      <c r="M3120" s="1">
        <v>1.1152416356879999</v>
      </c>
      <c r="N3120" s="1">
        <v>75.464684014870002</v>
      </c>
      <c r="O3120" s="8">
        <v>137.73234200743499</v>
      </c>
    </row>
    <row r="3121" spans="3:15" x14ac:dyDescent="0.2">
      <c r="C3121" s="70"/>
      <c r="D3121" s="67"/>
      <c r="E3121" s="4" t="s">
        <v>41</v>
      </c>
      <c r="F3121" s="52" t="s">
        <v>624</v>
      </c>
      <c r="G3121" s="7">
        <v>0</v>
      </c>
      <c r="H3121" s="17" t="s">
        <v>61</v>
      </c>
      <c r="I3121" s="3" t="s">
        <v>61</v>
      </c>
      <c r="J3121" s="3" t="s">
        <v>61</v>
      </c>
      <c r="K3121" s="3" t="s">
        <v>61</v>
      </c>
      <c r="L3121" s="3" t="s">
        <v>61</v>
      </c>
      <c r="M3121" s="3" t="s">
        <v>61</v>
      </c>
      <c r="N3121" s="3" t="s">
        <v>61</v>
      </c>
      <c r="O3121" s="18" t="s">
        <v>61</v>
      </c>
    </row>
    <row r="3122" spans="3:15" x14ac:dyDescent="0.2">
      <c r="C3122" s="70"/>
      <c r="D3122" s="67"/>
      <c r="E3122" s="4" t="s">
        <v>42</v>
      </c>
      <c r="F3122" s="52" t="s">
        <v>625</v>
      </c>
      <c r="G3122" s="7">
        <v>20</v>
      </c>
      <c r="H3122" s="9">
        <v>50</v>
      </c>
      <c r="I3122" s="1">
        <v>25</v>
      </c>
      <c r="J3122" s="1">
        <v>25</v>
      </c>
      <c r="K3122" s="1">
        <v>10</v>
      </c>
      <c r="L3122" s="1">
        <v>35</v>
      </c>
      <c r="M3122" s="3" t="s">
        <v>61</v>
      </c>
      <c r="N3122" s="1">
        <v>65</v>
      </c>
      <c r="O3122" s="8">
        <v>145</v>
      </c>
    </row>
    <row r="3123" spans="3:15" x14ac:dyDescent="0.2">
      <c r="C3123" s="70"/>
      <c r="D3123" s="67"/>
      <c r="E3123" s="4" t="s">
        <v>43</v>
      </c>
      <c r="F3123" s="52" t="s">
        <v>625</v>
      </c>
      <c r="G3123" s="7">
        <v>5</v>
      </c>
      <c r="H3123" s="9">
        <v>60</v>
      </c>
      <c r="I3123" s="1">
        <v>80</v>
      </c>
      <c r="J3123" s="1">
        <v>20</v>
      </c>
      <c r="K3123" s="3" t="s">
        <v>61</v>
      </c>
      <c r="L3123" s="1">
        <v>20</v>
      </c>
      <c r="M3123" s="3" t="s">
        <v>61</v>
      </c>
      <c r="N3123" s="1">
        <v>80</v>
      </c>
      <c r="O3123" s="8">
        <v>180</v>
      </c>
    </row>
    <row r="3124" spans="3:15" x14ac:dyDescent="0.2">
      <c r="C3124" s="70"/>
      <c r="D3124" s="67"/>
      <c r="E3124" s="4" t="s">
        <v>44</v>
      </c>
      <c r="F3124" s="52" t="s">
        <v>625</v>
      </c>
      <c r="G3124" s="7">
        <v>14</v>
      </c>
      <c r="H3124" s="9">
        <v>35.714285714286</v>
      </c>
      <c r="I3124" s="1">
        <v>7.1428571428570002</v>
      </c>
      <c r="J3124" s="1">
        <v>21.428571428571001</v>
      </c>
      <c r="K3124" s="1">
        <v>14.285714285714</v>
      </c>
      <c r="L3124" s="1">
        <v>42.857142857143003</v>
      </c>
      <c r="M3124" s="3" t="s">
        <v>61</v>
      </c>
      <c r="N3124" s="1">
        <v>57.142857142856997</v>
      </c>
      <c r="O3124" s="8">
        <v>121.428571428571</v>
      </c>
    </row>
    <row r="3125" spans="3:15" x14ac:dyDescent="0.2">
      <c r="C3125" s="70"/>
      <c r="D3125" s="67"/>
      <c r="E3125" s="4" t="s">
        <v>37</v>
      </c>
      <c r="F3125" s="52" t="s">
        <v>625</v>
      </c>
      <c r="G3125" s="7">
        <v>11</v>
      </c>
      <c r="H3125" s="9">
        <v>36.363636363635997</v>
      </c>
      <c r="I3125" s="1">
        <v>27.272727272727</v>
      </c>
      <c r="J3125" s="1">
        <v>9.0909090909089993</v>
      </c>
      <c r="K3125" s="1">
        <v>18.181818181817999</v>
      </c>
      <c r="L3125" s="1">
        <v>18.181818181817999</v>
      </c>
      <c r="M3125" s="1">
        <v>18.181818181817999</v>
      </c>
      <c r="N3125" s="1">
        <v>63.636363636364003</v>
      </c>
      <c r="O3125" s="8">
        <v>127.272727272727</v>
      </c>
    </row>
    <row r="3126" spans="3:15" x14ac:dyDescent="0.2">
      <c r="C3126" s="70"/>
      <c r="D3126" s="66" t="s">
        <v>21</v>
      </c>
      <c r="E3126" s="5" t="s">
        <v>39</v>
      </c>
      <c r="F3126" s="51" t="s">
        <v>624</v>
      </c>
      <c r="G3126" s="6">
        <v>283</v>
      </c>
      <c r="H3126" s="13">
        <v>70.318021201413003</v>
      </c>
      <c r="I3126" s="2">
        <v>26.855123674912001</v>
      </c>
      <c r="J3126" s="2">
        <v>21.201413427561999</v>
      </c>
      <c r="K3126" s="2">
        <v>10.95406360424</v>
      </c>
      <c r="L3126" s="2">
        <v>7.7738515901060001</v>
      </c>
      <c r="M3126" s="2">
        <v>3.533568904594</v>
      </c>
      <c r="N3126" s="2">
        <v>88.692579505300003</v>
      </c>
      <c r="O3126" s="11">
        <v>140.636042402827</v>
      </c>
    </row>
    <row r="3127" spans="3:15" x14ac:dyDescent="0.2">
      <c r="C3127" s="70"/>
      <c r="D3127" s="67"/>
      <c r="E3127" s="4" t="s">
        <v>40</v>
      </c>
      <c r="F3127" s="52" t="s">
        <v>624</v>
      </c>
      <c r="G3127" s="7">
        <v>435</v>
      </c>
      <c r="H3127" s="9">
        <v>76.091954022989</v>
      </c>
      <c r="I3127" s="1">
        <v>22.528735632183999</v>
      </c>
      <c r="J3127" s="1">
        <v>18.160919540230001</v>
      </c>
      <c r="K3127" s="1">
        <v>3.9080459770110001</v>
      </c>
      <c r="L3127" s="1">
        <v>12.183908045977001</v>
      </c>
      <c r="M3127" s="1">
        <v>2.7586206896549998</v>
      </c>
      <c r="N3127" s="1">
        <v>85.057471264368004</v>
      </c>
      <c r="O3127" s="8">
        <v>135.63218390804599</v>
      </c>
    </row>
    <row r="3128" spans="3:15" x14ac:dyDescent="0.2">
      <c r="C3128" s="70"/>
      <c r="D3128" s="67"/>
      <c r="E3128" s="4" t="s">
        <v>41</v>
      </c>
      <c r="F3128" s="52" t="s">
        <v>624</v>
      </c>
      <c r="G3128" s="7">
        <v>0</v>
      </c>
      <c r="H3128" s="17" t="s">
        <v>61</v>
      </c>
      <c r="I3128" s="3" t="s">
        <v>61</v>
      </c>
      <c r="J3128" s="3" t="s">
        <v>61</v>
      </c>
      <c r="K3128" s="3" t="s">
        <v>61</v>
      </c>
      <c r="L3128" s="3" t="s">
        <v>61</v>
      </c>
      <c r="M3128" s="3" t="s">
        <v>61</v>
      </c>
      <c r="N3128" s="3" t="s">
        <v>61</v>
      </c>
      <c r="O3128" s="18" t="s">
        <v>61</v>
      </c>
    </row>
    <row r="3129" spans="3:15" x14ac:dyDescent="0.2">
      <c r="C3129" s="70"/>
      <c r="D3129" s="67"/>
      <c r="E3129" s="4" t="s">
        <v>42</v>
      </c>
      <c r="F3129" s="52" t="s">
        <v>625</v>
      </c>
      <c r="G3129" s="7">
        <v>14</v>
      </c>
      <c r="H3129" s="9">
        <v>50</v>
      </c>
      <c r="I3129" s="1">
        <v>14.285714285714</v>
      </c>
      <c r="J3129" s="1">
        <v>21.428571428571001</v>
      </c>
      <c r="K3129" s="1">
        <v>35.714285714286</v>
      </c>
      <c r="L3129" s="1">
        <v>14.285714285714</v>
      </c>
      <c r="M3129" s="3" t="s">
        <v>61</v>
      </c>
      <c r="N3129" s="1">
        <v>85.714285714286007</v>
      </c>
      <c r="O3129" s="8">
        <v>135.71428571428601</v>
      </c>
    </row>
    <row r="3130" spans="3:15" x14ac:dyDescent="0.2">
      <c r="C3130" s="70"/>
      <c r="D3130" s="67"/>
      <c r="E3130" s="4" t="s">
        <v>43</v>
      </c>
      <c r="F3130" s="52" t="s">
        <v>625</v>
      </c>
      <c r="G3130" s="7">
        <v>5</v>
      </c>
      <c r="H3130" s="9">
        <v>60</v>
      </c>
      <c r="I3130" s="1">
        <v>20</v>
      </c>
      <c r="J3130" s="1">
        <v>20</v>
      </c>
      <c r="K3130" s="3" t="s">
        <v>61</v>
      </c>
      <c r="L3130" s="1">
        <v>40</v>
      </c>
      <c r="M3130" s="3" t="s">
        <v>61</v>
      </c>
      <c r="N3130" s="1">
        <v>60</v>
      </c>
      <c r="O3130" s="8">
        <v>140</v>
      </c>
    </row>
    <row r="3131" spans="3:15" x14ac:dyDescent="0.2">
      <c r="C3131" s="70"/>
      <c r="D3131" s="67"/>
      <c r="E3131" s="4" t="s">
        <v>44</v>
      </c>
      <c r="F3131" s="52" t="s">
        <v>625</v>
      </c>
      <c r="G3131" s="7">
        <v>17</v>
      </c>
      <c r="H3131" s="9">
        <v>52.941176470587997</v>
      </c>
      <c r="I3131" s="1">
        <v>29.411764705882</v>
      </c>
      <c r="J3131" s="1">
        <v>17.647058823529001</v>
      </c>
      <c r="K3131" s="1">
        <v>23.529411764706001</v>
      </c>
      <c r="L3131" s="1">
        <v>5.8823529411760003</v>
      </c>
      <c r="M3131" s="1">
        <v>5.8823529411760003</v>
      </c>
      <c r="N3131" s="1">
        <v>88.235294117647001</v>
      </c>
      <c r="O3131" s="8">
        <v>135.29411764705901</v>
      </c>
    </row>
    <row r="3132" spans="3:15" x14ac:dyDescent="0.2">
      <c r="C3132" s="70"/>
      <c r="D3132" s="67"/>
      <c r="E3132" s="4" t="s">
        <v>37</v>
      </c>
      <c r="F3132" s="52" t="s">
        <v>625</v>
      </c>
      <c r="G3132" s="7">
        <v>11</v>
      </c>
      <c r="H3132" s="9">
        <v>45.454545454544999</v>
      </c>
      <c r="I3132" s="1">
        <v>18.181818181817999</v>
      </c>
      <c r="J3132" s="1">
        <v>18.181818181817999</v>
      </c>
      <c r="K3132" s="1">
        <v>18.181818181817999</v>
      </c>
      <c r="L3132" s="1">
        <v>18.181818181817999</v>
      </c>
      <c r="M3132" s="3" t="s">
        <v>61</v>
      </c>
      <c r="N3132" s="1">
        <v>81.818181818181998</v>
      </c>
      <c r="O3132" s="8">
        <v>118.181818181818</v>
      </c>
    </row>
    <row r="3133" spans="3:15" x14ac:dyDescent="0.2">
      <c r="C3133" s="66" t="s">
        <v>45</v>
      </c>
      <c r="D3133" s="64" t="s">
        <v>19</v>
      </c>
      <c r="E3133" s="5" t="s">
        <v>46</v>
      </c>
      <c r="F3133" s="51" t="s">
        <v>624</v>
      </c>
      <c r="G3133" s="6">
        <v>770</v>
      </c>
      <c r="H3133" s="13">
        <v>66.623376623376998</v>
      </c>
      <c r="I3133" s="2">
        <v>25.584415584416</v>
      </c>
      <c r="J3133" s="2">
        <v>23.376623376623002</v>
      </c>
      <c r="K3133" s="2">
        <v>5.3246753246749998</v>
      </c>
      <c r="L3133" s="2">
        <v>18.051948051947999</v>
      </c>
      <c r="M3133" s="2">
        <v>2.207792207792</v>
      </c>
      <c r="N3133" s="2">
        <v>79.740259740260001</v>
      </c>
      <c r="O3133" s="11">
        <v>141.16883116883099</v>
      </c>
    </row>
    <row r="3134" spans="3:15" ht="26" x14ac:dyDescent="0.2">
      <c r="C3134" s="70"/>
      <c r="D3134" s="65"/>
      <c r="E3134" s="4" t="s">
        <v>47</v>
      </c>
      <c r="F3134" s="52" t="s">
        <v>624</v>
      </c>
      <c r="G3134" s="7">
        <v>335</v>
      </c>
      <c r="H3134" s="9">
        <v>66.865671641790996</v>
      </c>
      <c r="I3134" s="1">
        <v>26.268656716418</v>
      </c>
      <c r="J3134" s="1">
        <v>17.611940298507001</v>
      </c>
      <c r="K3134" s="1">
        <v>5.9701492537309999</v>
      </c>
      <c r="L3134" s="1">
        <v>17.910447761194</v>
      </c>
      <c r="M3134" s="1">
        <v>1.492537313433</v>
      </c>
      <c r="N3134" s="1">
        <v>80.597014925373003</v>
      </c>
      <c r="O3134" s="8">
        <v>136.119402985075</v>
      </c>
    </row>
    <row r="3135" spans="3:15" x14ac:dyDescent="0.2">
      <c r="C3135" s="70"/>
      <c r="D3135" s="65"/>
      <c r="E3135" s="4" t="s">
        <v>48</v>
      </c>
      <c r="F3135" s="52" t="s">
        <v>625</v>
      </c>
      <c r="G3135" s="7">
        <v>34</v>
      </c>
      <c r="H3135" s="9">
        <v>70.588235294117993</v>
      </c>
      <c r="I3135" s="1">
        <v>29.411764705882</v>
      </c>
      <c r="J3135" s="1">
        <v>14.705882352941</v>
      </c>
      <c r="K3135" s="1">
        <v>5.8823529411760003</v>
      </c>
      <c r="L3135" s="1">
        <v>8.8235294117649996</v>
      </c>
      <c r="M3135" s="1">
        <v>2.9411764705880001</v>
      </c>
      <c r="N3135" s="1">
        <v>88.235294117647001</v>
      </c>
      <c r="O3135" s="8">
        <v>132.35294117647101</v>
      </c>
    </row>
    <row r="3136" spans="3:15" ht="39" x14ac:dyDescent="0.2">
      <c r="C3136" s="70"/>
      <c r="D3136" s="65"/>
      <c r="E3136" s="4" t="s">
        <v>49</v>
      </c>
      <c r="F3136" s="52" t="s">
        <v>624</v>
      </c>
      <c r="G3136" s="7">
        <v>318</v>
      </c>
      <c r="H3136" s="9">
        <v>63.522012578616</v>
      </c>
      <c r="I3136" s="1">
        <v>22.641509433962</v>
      </c>
      <c r="J3136" s="1">
        <v>16.666666666666998</v>
      </c>
      <c r="K3136" s="1">
        <v>9.4339622641510008</v>
      </c>
      <c r="L3136" s="1">
        <v>18.867924528302002</v>
      </c>
      <c r="M3136" s="1">
        <v>2.2012578616349998</v>
      </c>
      <c r="N3136" s="1">
        <v>78.930817610063002</v>
      </c>
      <c r="O3136" s="8">
        <v>133.333333333333</v>
      </c>
    </row>
    <row r="3137" spans="2:22" x14ac:dyDescent="0.2">
      <c r="C3137" s="70"/>
      <c r="D3137" s="65"/>
      <c r="E3137" s="4" t="s">
        <v>50</v>
      </c>
      <c r="F3137" s="52" t="s">
        <v>625</v>
      </c>
      <c r="G3137" s="7">
        <v>18</v>
      </c>
      <c r="H3137" s="9">
        <v>27.777777777777999</v>
      </c>
      <c r="I3137" s="1">
        <v>11.111111111111001</v>
      </c>
      <c r="J3137" s="1">
        <v>11.111111111111001</v>
      </c>
      <c r="K3137" s="1">
        <v>61.111111111111001</v>
      </c>
      <c r="L3137" s="1">
        <v>5.5555555555560003</v>
      </c>
      <c r="M3137" s="1">
        <v>5.5555555555560003</v>
      </c>
      <c r="N3137" s="1">
        <v>88.888888888888999</v>
      </c>
      <c r="O3137" s="8">
        <v>122.222222222222</v>
      </c>
    </row>
    <row r="3138" spans="2:22" x14ac:dyDescent="0.2">
      <c r="C3138" s="70"/>
      <c r="D3138" s="65"/>
      <c r="E3138" s="4" t="s">
        <v>44</v>
      </c>
      <c r="F3138" s="52" t="s">
        <v>625</v>
      </c>
      <c r="G3138" s="7">
        <v>25</v>
      </c>
      <c r="H3138" s="9">
        <v>68</v>
      </c>
      <c r="I3138" s="1">
        <v>12</v>
      </c>
      <c r="J3138" s="1">
        <v>12</v>
      </c>
      <c r="K3138" s="1">
        <v>12</v>
      </c>
      <c r="L3138" s="1">
        <v>16</v>
      </c>
      <c r="M3138" s="1">
        <v>4</v>
      </c>
      <c r="N3138" s="1">
        <v>80</v>
      </c>
      <c r="O3138" s="8">
        <v>124</v>
      </c>
    </row>
    <row r="3139" spans="2:22" x14ac:dyDescent="0.2">
      <c r="C3139" s="70"/>
      <c r="D3139" s="65"/>
      <c r="E3139" s="4" t="s">
        <v>37</v>
      </c>
      <c r="F3139" s="52" t="s">
        <v>625</v>
      </c>
      <c r="G3139" s="7">
        <v>28</v>
      </c>
      <c r="H3139" s="9">
        <v>75</v>
      </c>
      <c r="I3139" s="1">
        <v>25</v>
      </c>
      <c r="J3139" s="1">
        <v>14.285714285714</v>
      </c>
      <c r="K3139" s="1">
        <v>14.285714285714</v>
      </c>
      <c r="L3139" s="3" t="s">
        <v>61</v>
      </c>
      <c r="M3139" s="1">
        <v>7.1428571428570002</v>
      </c>
      <c r="N3139" s="1">
        <v>92.857142857143003</v>
      </c>
      <c r="O3139" s="8">
        <v>135.71428571428601</v>
      </c>
    </row>
    <row r="3140" spans="2:22" x14ac:dyDescent="0.2">
      <c r="C3140" s="70"/>
      <c r="D3140" s="65"/>
      <c r="E3140" s="4" t="s">
        <v>51</v>
      </c>
      <c r="F3140" s="52" t="s">
        <v>624</v>
      </c>
      <c r="G3140" s="7">
        <v>1105</v>
      </c>
      <c r="H3140" s="9">
        <v>66.696832579185994</v>
      </c>
      <c r="I3140" s="1">
        <v>25.791855203619999</v>
      </c>
      <c r="J3140" s="1">
        <v>21.628959276018001</v>
      </c>
      <c r="K3140" s="1">
        <v>5.5203619909499997</v>
      </c>
      <c r="L3140" s="1">
        <v>18.009049773756001</v>
      </c>
      <c r="M3140" s="1">
        <v>1.990950226244</v>
      </c>
      <c r="N3140" s="1">
        <v>80</v>
      </c>
      <c r="O3140" s="8">
        <v>139.63800904977401</v>
      </c>
    </row>
    <row r="3141" spans="2:22" x14ac:dyDescent="0.2">
      <c r="C3141" s="70"/>
      <c r="D3141" s="65"/>
      <c r="E3141" s="4" t="s">
        <v>52</v>
      </c>
      <c r="F3141" s="52" t="s">
        <v>624</v>
      </c>
      <c r="G3141" s="7">
        <v>352</v>
      </c>
      <c r="H3141" s="9">
        <v>64.204545454544999</v>
      </c>
      <c r="I3141" s="1">
        <v>23.295454545455001</v>
      </c>
      <c r="J3141" s="1">
        <v>16.477272727273</v>
      </c>
      <c r="K3141" s="1">
        <v>9.0909090909089993</v>
      </c>
      <c r="L3141" s="1">
        <v>17.897727272727</v>
      </c>
      <c r="M3141" s="1">
        <v>2.2727272727269998</v>
      </c>
      <c r="N3141" s="1">
        <v>79.829545454544999</v>
      </c>
      <c r="O3141" s="8">
        <v>133.238636363636</v>
      </c>
    </row>
    <row r="3142" spans="2:22" x14ac:dyDescent="0.2">
      <c r="C3142" s="66" t="s">
        <v>53</v>
      </c>
      <c r="D3142" s="64" t="s">
        <v>19</v>
      </c>
      <c r="E3142" s="5" t="s">
        <v>54</v>
      </c>
      <c r="F3142" s="51" t="s">
        <v>624</v>
      </c>
      <c r="G3142" s="6">
        <v>513</v>
      </c>
      <c r="H3142" s="13">
        <v>66.081871345029001</v>
      </c>
      <c r="I3142" s="2">
        <v>28.070175438595999</v>
      </c>
      <c r="J3142" s="2">
        <v>22.612085769981</v>
      </c>
      <c r="K3142" s="2">
        <v>7.6023391812870003</v>
      </c>
      <c r="L3142" s="2">
        <v>17.153996101364999</v>
      </c>
      <c r="M3142" s="2">
        <v>1.364522417154</v>
      </c>
      <c r="N3142" s="2">
        <v>81.481481481480998</v>
      </c>
      <c r="O3142" s="11">
        <v>142.88499025341099</v>
      </c>
    </row>
    <row r="3143" spans="2:22" x14ac:dyDescent="0.2">
      <c r="C3143" s="70"/>
      <c r="D3143" s="65"/>
      <c r="E3143" s="4" t="s">
        <v>55</v>
      </c>
      <c r="F3143" s="52" t="s">
        <v>624</v>
      </c>
      <c r="G3143" s="7">
        <v>639</v>
      </c>
      <c r="H3143" s="9">
        <v>66.040688575900006</v>
      </c>
      <c r="I3143" s="1">
        <v>24.569640062598001</v>
      </c>
      <c r="J3143" s="1">
        <v>18.309859154929999</v>
      </c>
      <c r="K3143" s="1">
        <v>7.3552425665100003</v>
      </c>
      <c r="L3143" s="1">
        <v>17.214397496088001</v>
      </c>
      <c r="M3143" s="1">
        <v>2.8169014084509998</v>
      </c>
      <c r="N3143" s="1">
        <v>79.968701095461995</v>
      </c>
      <c r="O3143" s="8">
        <v>136.30672926447599</v>
      </c>
    </row>
    <row r="3144" spans="2:22" x14ac:dyDescent="0.2">
      <c r="C3144" s="70"/>
      <c r="D3144" s="65"/>
      <c r="E3144" s="4" t="s">
        <v>56</v>
      </c>
      <c r="F3144" s="52" t="s">
        <v>624</v>
      </c>
      <c r="G3144" s="7">
        <v>376</v>
      </c>
      <c r="H3144" s="9">
        <v>65.159574468084998</v>
      </c>
      <c r="I3144" s="1">
        <v>20.744680851064</v>
      </c>
      <c r="J3144" s="1">
        <v>19.414893617021001</v>
      </c>
      <c r="K3144" s="1">
        <v>6.6489361702130001</v>
      </c>
      <c r="L3144" s="1">
        <v>18.351063829787002</v>
      </c>
      <c r="M3144" s="1">
        <v>2.393617021277</v>
      </c>
      <c r="N3144" s="1">
        <v>79.255319148935996</v>
      </c>
      <c r="O3144" s="8">
        <v>132.712765957447</v>
      </c>
    </row>
    <row r="3145" spans="2:22" x14ac:dyDescent="0.2">
      <c r="C3145" s="66" t="s">
        <v>57</v>
      </c>
      <c r="D3145" s="64" t="s">
        <v>19</v>
      </c>
      <c r="E3145" s="5" t="s">
        <v>58</v>
      </c>
      <c r="F3145" s="51" t="s">
        <v>624</v>
      </c>
      <c r="G3145" s="6">
        <v>537</v>
      </c>
      <c r="H3145" s="13">
        <v>66.108007448790005</v>
      </c>
      <c r="I3145" s="2">
        <v>27.746741154561999</v>
      </c>
      <c r="J3145" s="2">
        <v>23.277467411545999</v>
      </c>
      <c r="K3145" s="2">
        <v>6.8901303538179999</v>
      </c>
      <c r="L3145" s="2">
        <v>17.318435754189998</v>
      </c>
      <c r="M3145" s="2">
        <v>1.675977653631</v>
      </c>
      <c r="N3145" s="2">
        <v>81.005586592179</v>
      </c>
      <c r="O3145" s="11">
        <v>143.01675977653599</v>
      </c>
    </row>
    <row r="3146" spans="2:22" x14ac:dyDescent="0.2">
      <c r="C3146" s="67"/>
      <c r="D3146" s="65"/>
      <c r="E3146" s="4" t="s">
        <v>59</v>
      </c>
      <c r="F3146" s="52" t="s">
        <v>624</v>
      </c>
      <c r="G3146" s="7">
        <v>682</v>
      </c>
      <c r="H3146" s="9">
        <v>64.956011730205006</v>
      </c>
      <c r="I3146" s="1">
        <v>23.460410557185</v>
      </c>
      <c r="J3146" s="1">
        <v>19.794721407625001</v>
      </c>
      <c r="K3146" s="1">
        <v>8.3577712609969996</v>
      </c>
      <c r="L3146" s="1">
        <v>17.155425219941002</v>
      </c>
      <c r="M3146" s="1">
        <v>2.346041055718</v>
      </c>
      <c r="N3146" s="1">
        <v>80.498533724340007</v>
      </c>
      <c r="O3146" s="8">
        <v>136.070381231672</v>
      </c>
    </row>
    <row r="3147" spans="2:22" x14ac:dyDescent="0.2">
      <c r="C3147" s="71"/>
      <c r="D3147" s="68"/>
      <c r="E3147" s="19" t="s">
        <v>60</v>
      </c>
      <c r="F3147" s="53" t="s">
        <v>624</v>
      </c>
      <c r="G3147" s="21">
        <v>309</v>
      </c>
      <c r="H3147" s="36">
        <v>67.313915857604997</v>
      </c>
      <c r="I3147" s="16">
        <v>22.653721682848001</v>
      </c>
      <c r="J3147" s="16">
        <v>14.886731391586</v>
      </c>
      <c r="K3147" s="16">
        <v>5.5016181229769998</v>
      </c>
      <c r="L3147" s="16">
        <v>18.446601941748</v>
      </c>
      <c r="M3147" s="16">
        <v>2.9126213592229999</v>
      </c>
      <c r="N3147" s="16">
        <v>78.640776699029004</v>
      </c>
      <c r="O3147" s="34">
        <v>131.71521035598701</v>
      </c>
    </row>
    <row r="3148" spans="2:22" x14ac:dyDescent="0.2">
      <c r="C3148" s="44" t="s">
        <v>626</v>
      </c>
    </row>
    <row r="3149" spans="2:22" x14ac:dyDescent="0.2">
      <c r="B3149" s="22" t="str">
        <f xml:space="preserve"> HYPERLINK("#'目次'!B44", "[38]")</f>
        <v>[38]</v>
      </c>
      <c r="C3149" s="58" t="s">
        <v>427</v>
      </c>
      <c r="D3149" s="59"/>
      <c r="E3149" s="59"/>
      <c r="F3149" s="59"/>
      <c r="G3149" s="59"/>
      <c r="H3149" s="59"/>
      <c r="I3149" s="59"/>
      <c r="J3149" s="59"/>
      <c r="K3149" s="59"/>
      <c r="L3149" s="59"/>
      <c r="M3149" s="59"/>
      <c r="N3149" s="59"/>
      <c r="O3149" s="59"/>
      <c r="P3149" s="59"/>
      <c r="Q3149" s="59"/>
      <c r="R3149" s="59"/>
      <c r="S3149" s="59"/>
      <c r="T3149" s="59"/>
      <c r="U3149" s="59"/>
      <c r="V3149" s="59"/>
    </row>
    <row r="3152" spans="2:22" x14ac:dyDescent="0.2">
      <c r="C3152" s="58" t="s">
        <v>13</v>
      </c>
      <c r="D3152" s="59"/>
      <c r="E3152" s="59"/>
      <c r="F3152" s="59"/>
      <c r="G3152" s="59"/>
      <c r="H3152" s="59"/>
      <c r="I3152" s="59"/>
      <c r="J3152" s="59"/>
      <c r="K3152" s="59"/>
      <c r="L3152" s="59"/>
      <c r="M3152" s="59"/>
      <c r="N3152" s="59"/>
      <c r="O3152" s="59"/>
      <c r="P3152" s="59"/>
      <c r="Q3152" s="59"/>
      <c r="R3152" s="59"/>
      <c r="S3152" s="59"/>
      <c r="T3152" s="59"/>
      <c r="U3152" s="59"/>
      <c r="V3152" s="59"/>
    </row>
    <row r="3153" spans="3:17" ht="91" x14ac:dyDescent="0.2">
      <c r="C3153" s="60"/>
      <c r="D3153" s="61"/>
      <c r="E3153" s="61"/>
      <c r="F3153" s="61"/>
      <c r="G3153" s="20" t="s">
        <v>14</v>
      </c>
      <c r="H3153" s="25" t="s">
        <v>428</v>
      </c>
      <c r="I3153" s="10" t="s">
        <v>429</v>
      </c>
      <c r="J3153" s="10" t="s">
        <v>430</v>
      </c>
      <c r="K3153" s="10" t="s">
        <v>431</v>
      </c>
      <c r="L3153" s="10" t="s">
        <v>432</v>
      </c>
      <c r="M3153" s="10" t="s">
        <v>433</v>
      </c>
      <c r="N3153" s="10" t="s">
        <v>434</v>
      </c>
      <c r="O3153" s="10" t="s">
        <v>44</v>
      </c>
      <c r="P3153" s="10" t="s">
        <v>37</v>
      </c>
      <c r="Q3153" s="26" t="s">
        <v>137</v>
      </c>
    </row>
    <row r="3154" spans="3:17" x14ac:dyDescent="0.2">
      <c r="C3154" s="62"/>
      <c r="D3154" s="63"/>
      <c r="E3154" s="63"/>
      <c r="F3154" s="63"/>
      <c r="G3154" s="23"/>
      <c r="H3154" s="31"/>
      <c r="I3154" s="12"/>
      <c r="J3154" s="12"/>
      <c r="K3154" s="12"/>
      <c r="L3154" s="12"/>
      <c r="M3154" s="12"/>
      <c r="N3154" s="12"/>
      <c r="O3154" s="12"/>
      <c r="P3154" s="12"/>
      <c r="Q3154" s="28"/>
    </row>
    <row r="3155" spans="3:17" x14ac:dyDescent="0.2">
      <c r="C3155" s="24"/>
      <c r="D3155" s="30"/>
      <c r="E3155" s="29" t="s">
        <v>14</v>
      </c>
      <c r="F3155" s="50" t="s">
        <v>624</v>
      </c>
      <c r="G3155" s="27">
        <v>1528</v>
      </c>
      <c r="H3155" s="15">
        <v>25.392670157068</v>
      </c>
      <c r="I3155" s="15">
        <v>6.0209424083769996</v>
      </c>
      <c r="J3155" s="15">
        <v>26.308900523559998</v>
      </c>
      <c r="K3155" s="15">
        <v>1.767015706806</v>
      </c>
      <c r="L3155" s="15">
        <v>8.9005235602090007</v>
      </c>
      <c r="M3155" s="15">
        <v>14.921465968586</v>
      </c>
      <c r="N3155" s="15">
        <v>88.481675392669999</v>
      </c>
      <c r="O3155" s="15">
        <v>6.5445026178010002</v>
      </c>
      <c r="P3155" s="15">
        <v>1.8324607329839999</v>
      </c>
      <c r="Q3155" s="33">
        <v>180.17015706806299</v>
      </c>
    </row>
    <row r="3156" spans="3:17" x14ac:dyDescent="0.2">
      <c r="C3156" s="69" t="s">
        <v>18</v>
      </c>
      <c r="D3156" s="64" t="s">
        <v>19</v>
      </c>
      <c r="E3156" s="5" t="s">
        <v>20</v>
      </c>
      <c r="F3156" s="51" t="s">
        <v>624</v>
      </c>
      <c r="G3156" s="6">
        <v>763</v>
      </c>
      <c r="H3156" s="13">
        <v>22.804718217562002</v>
      </c>
      <c r="I3156" s="2">
        <v>6.0288335517689999</v>
      </c>
      <c r="J3156" s="2">
        <v>28.833551769332001</v>
      </c>
      <c r="K3156" s="2">
        <v>2.2280471821760002</v>
      </c>
      <c r="L3156" s="2">
        <v>8.5190039318479993</v>
      </c>
      <c r="M3156" s="2">
        <v>16.251638269987001</v>
      </c>
      <c r="N3156" s="2">
        <v>88.990825688073002</v>
      </c>
      <c r="O3156" s="2">
        <v>6.4220183486240003</v>
      </c>
      <c r="P3156" s="2">
        <v>2.0969855832239999</v>
      </c>
      <c r="Q3156" s="11">
        <v>182.17562254259499</v>
      </c>
    </row>
    <row r="3157" spans="3:17" x14ac:dyDescent="0.2">
      <c r="C3157" s="70"/>
      <c r="D3157" s="65"/>
      <c r="E3157" s="4" t="s">
        <v>21</v>
      </c>
      <c r="F3157" s="52" t="s">
        <v>624</v>
      </c>
      <c r="G3157" s="7">
        <v>765</v>
      </c>
      <c r="H3157" s="9">
        <v>27.97385620915</v>
      </c>
      <c r="I3157" s="1">
        <v>6.013071895425</v>
      </c>
      <c r="J3157" s="1">
        <v>23.790849673202999</v>
      </c>
      <c r="K3157" s="1">
        <v>1.3071895424840001</v>
      </c>
      <c r="L3157" s="1">
        <v>9.2810457516340001</v>
      </c>
      <c r="M3157" s="1">
        <v>13.594771241829999</v>
      </c>
      <c r="N3157" s="1">
        <v>87.97385620915</v>
      </c>
      <c r="O3157" s="1">
        <v>6.666666666667</v>
      </c>
      <c r="P3157" s="1">
        <v>1.56862745098</v>
      </c>
      <c r="Q3157" s="8">
        <v>178.169934640523</v>
      </c>
    </row>
    <row r="3158" spans="3:17" x14ac:dyDescent="0.2">
      <c r="C3158" s="66" t="s">
        <v>22</v>
      </c>
      <c r="D3158" s="66" t="s">
        <v>23</v>
      </c>
      <c r="E3158" s="5" t="s">
        <v>24</v>
      </c>
      <c r="F3158" s="51" t="s">
        <v>624</v>
      </c>
      <c r="G3158" s="6">
        <v>302</v>
      </c>
      <c r="H3158" s="13">
        <v>23.841059602649</v>
      </c>
      <c r="I3158" s="2">
        <v>7.2847682119210004</v>
      </c>
      <c r="J3158" s="2">
        <v>27.152317880795</v>
      </c>
      <c r="K3158" s="2">
        <v>3.6423841059600002</v>
      </c>
      <c r="L3158" s="2">
        <v>10.927152317880999</v>
      </c>
      <c r="M3158" s="2">
        <v>17.880794701987</v>
      </c>
      <c r="N3158" s="2">
        <v>89.735099337747997</v>
      </c>
      <c r="O3158" s="2">
        <v>8.6092715231790002</v>
      </c>
      <c r="P3158" s="14" t="s">
        <v>61</v>
      </c>
      <c r="Q3158" s="11">
        <v>189.072847682119</v>
      </c>
    </row>
    <row r="3159" spans="3:17" x14ac:dyDescent="0.2">
      <c r="C3159" s="70"/>
      <c r="D3159" s="67"/>
      <c r="E3159" s="4" t="s">
        <v>25</v>
      </c>
      <c r="F3159" s="52" t="s">
        <v>624</v>
      </c>
      <c r="G3159" s="7">
        <v>329</v>
      </c>
      <c r="H3159" s="9">
        <v>24.316109422492001</v>
      </c>
      <c r="I3159" s="1">
        <v>6.6869300911850003</v>
      </c>
      <c r="J3159" s="1">
        <v>29.179331306990999</v>
      </c>
      <c r="K3159" s="1">
        <v>0.60790273556200003</v>
      </c>
      <c r="L3159" s="1">
        <v>8.2066869300909993</v>
      </c>
      <c r="M3159" s="1">
        <v>17.933130699088</v>
      </c>
      <c r="N3159" s="1">
        <v>92.705167173251994</v>
      </c>
      <c r="O3159" s="1">
        <v>5.1671732522799996</v>
      </c>
      <c r="P3159" s="1">
        <v>0.91185410334299999</v>
      </c>
      <c r="Q3159" s="8">
        <v>185.71428571428601</v>
      </c>
    </row>
    <row r="3160" spans="3:17" x14ac:dyDescent="0.2">
      <c r="C3160" s="70"/>
      <c r="D3160" s="67"/>
      <c r="E3160" s="4" t="s">
        <v>26</v>
      </c>
      <c r="F3160" s="52" t="s">
        <v>624</v>
      </c>
      <c r="G3160" s="7">
        <v>355</v>
      </c>
      <c r="H3160" s="9">
        <v>27.042253521127002</v>
      </c>
      <c r="I3160" s="1">
        <v>6.1971830985920002</v>
      </c>
      <c r="J3160" s="1">
        <v>26.760563380282001</v>
      </c>
      <c r="K3160" s="1">
        <v>1.4084507042250001</v>
      </c>
      <c r="L3160" s="1">
        <v>9.8591549295770005</v>
      </c>
      <c r="M3160" s="1">
        <v>16.338028169013999</v>
      </c>
      <c r="N3160" s="1">
        <v>89.295774647887001</v>
      </c>
      <c r="O3160" s="1">
        <v>3.6619718309859999</v>
      </c>
      <c r="P3160" s="1">
        <v>2.5352112676059999</v>
      </c>
      <c r="Q3160" s="8">
        <v>183.098591549296</v>
      </c>
    </row>
    <row r="3161" spans="3:17" x14ac:dyDescent="0.2">
      <c r="C3161" s="70"/>
      <c r="D3161" s="67"/>
      <c r="E3161" s="4" t="s">
        <v>27</v>
      </c>
      <c r="F3161" s="52" t="s">
        <v>624</v>
      </c>
      <c r="G3161" s="7">
        <v>254</v>
      </c>
      <c r="H3161" s="9">
        <v>27.559055118109999</v>
      </c>
      <c r="I3161" s="1">
        <v>5.1181102362199997</v>
      </c>
      <c r="J3161" s="1">
        <v>31.102362204723999</v>
      </c>
      <c r="K3161" s="1">
        <v>1.968503937008</v>
      </c>
      <c r="L3161" s="1">
        <v>9.8425196850390009</v>
      </c>
      <c r="M3161" s="1">
        <v>13.385826771653999</v>
      </c>
      <c r="N3161" s="1">
        <v>88.188976377952997</v>
      </c>
      <c r="O3161" s="1">
        <v>5.1181102362199997</v>
      </c>
      <c r="P3161" s="1">
        <v>1.968503937008</v>
      </c>
      <c r="Q3161" s="8">
        <v>184.25196850393701</v>
      </c>
    </row>
    <row r="3162" spans="3:17" x14ac:dyDescent="0.2">
      <c r="C3162" s="70"/>
      <c r="D3162" s="67"/>
      <c r="E3162" s="4" t="s">
        <v>28</v>
      </c>
      <c r="F3162" s="52" t="s">
        <v>624</v>
      </c>
      <c r="G3162" s="7">
        <v>288</v>
      </c>
      <c r="H3162" s="9">
        <v>24.305555555556001</v>
      </c>
      <c r="I3162" s="1">
        <v>4.5138888888890003</v>
      </c>
      <c r="J3162" s="1">
        <v>17.361111111111001</v>
      </c>
      <c r="K3162" s="1">
        <v>1.3888888888890001</v>
      </c>
      <c r="L3162" s="1">
        <v>5.5555555555560003</v>
      </c>
      <c r="M3162" s="1">
        <v>7.9861111111109997</v>
      </c>
      <c r="N3162" s="1">
        <v>81.597222222222001</v>
      </c>
      <c r="O3162" s="1">
        <v>10.763888888888999</v>
      </c>
      <c r="P3162" s="1">
        <v>3.8194444444440001</v>
      </c>
      <c r="Q3162" s="8">
        <v>157.291666666667</v>
      </c>
    </row>
    <row r="3163" spans="3:17" x14ac:dyDescent="0.2">
      <c r="C3163" s="70"/>
      <c r="D3163" s="67"/>
      <c r="E3163" s="4" t="s">
        <v>29</v>
      </c>
      <c r="F3163" s="52" t="s">
        <v>624</v>
      </c>
      <c r="G3163" s="7">
        <v>1226</v>
      </c>
      <c r="H3163" s="9">
        <v>25.774877650897</v>
      </c>
      <c r="I3163" s="1">
        <v>5.7096247960850004</v>
      </c>
      <c r="J3163" s="1">
        <v>26.101141924958998</v>
      </c>
      <c r="K3163" s="1">
        <v>1.3050570962479999</v>
      </c>
      <c r="L3163" s="1">
        <v>8.4013050570959997</v>
      </c>
      <c r="M3163" s="1">
        <v>14.192495921697001</v>
      </c>
      <c r="N3163" s="1">
        <v>88.172920065252995</v>
      </c>
      <c r="O3163" s="1">
        <v>6.0358890701470003</v>
      </c>
      <c r="P3163" s="1">
        <v>2.283849918434</v>
      </c>
      <c r="Q3163" s="8">
        <v>177.97716150081601</v>
      </c>
    </row>
    <row r="3164" spans="3:17" x14ac:dyDescent="0.2">
      <c r="C3164" s="70"/>
      <c r="D3164" s="67"/>
      <c r="E3164" s="4" t="s">
        <v>30</v>
      </c>
      <c r="F3164" s="52" t="s">
        <v>624</v>
      </c>
      <c r="G3164" s="7">
        <v>542</v>
      </c>
      <c r="H3164" s="9">
        <v>25.830258302583001</v>
      </c>
      <c r="I3164" s="1">
        <v>4.7970479704800004</v>
      </c>
      <c r="J3164" s="1">
        <v>23.800738007380001</v>
      </c>
      <c r="K3164" s="1">
        <v>1.6605166051660001</v>
      </c>
      <c r="L3164" s="1">
        <v>7.5645756457560003</v>
      </c>
      <c r="M3164" s="1">
        <v>10.516605166052001</v>
      </c>
      <c r="N3164" s="1">
        <v>84.686346863468998</v>
      </c>
      <c r="O3164" s="1">
        <v>8.1180811808120001</v>
      </c>
      <c r="P3164" s="1">
        <v>2.952029520295</v>
      </c>
      <c r="Q3164" s="8">
        <v>169.92619926199299</v>
      </c>
    </row>
    <row r="3165" spans="3:17" x14ac:dyDescent="0.2">
      <c r="C3165" s="70"/>
      <c r="D3165" s="66" t="s">
        <v>20</v>
      </c>
      <c r="E3165" s="5" t="s">
        <v>24</v>
      </c>
      <c r="F3165" s="51" t="s">
        <v>624</v>
      </c>
      <c r="G3165" s="6">
        <v>153</v>
      </c>
      <c r="H3165" s="13">
        <v>27.450980392157</v>
      </c>
      <c r="I3165" s="2">
        <v>9.1503267973860005</v>
      </c>
      <c r="J3165" s="2">
        <v>32.679738562091998</v>
      </c>
      <c r="K3165" s="2">
        <v>4.5751633986930003</v>
      </c>
      <c r="L3165" s="2">
        <v>13.071895424837001</v>
      </c>
      <c r="M3165" s="2">
        <v>21.568627450979999</v>
      </c>
      <c r="N3165" s="2">
        <v>90.196078431372996</v>
      </c>
      <c r="O3165" s="2">
        <v>10.457516339869001</v>
      </c>
      <c r="P3165" s="14" t="s">
        <v>61</v>
      </c>
      <c r="Q3165" s="11">
        <v>209.15032679738599</v>
      </c>
    </row>
    <row r="3166" spans="3:17" x14ac:dyDescent="0.2">
      <c r="C3166" s="70"/>
      <c r="D3166" s="67"/>
      <c r="E3166" s="4" t="s">
        <v>25</v>
      </c>
      <c r="F3166" s="52" t="s">
        <v>624</v>
      </c>
      <c r="G3166" s="7">
        <v>174</v>
      </c>
      <c r="H3166" s="9">
        <v>20.689655172414</v>
      </c>
      <c r="I3166" s="1">
        <v>5.7471264367819996</v>
      </c>
      <c r="J3166" s="1">
        <v>29.310344827586</v>
      </c>
      <c r="K3166" s="1">
        <v>0.57471264367800001</v>
      </c>
      <c r="L3166" s="1">
        <v>6.8965517241379999</v>
      </c>
      <c r="M3166" s="1">
        <v>18.965517241379001</v>
      </c>
      <c r="N3166" s="1">
        <v>90.229885057470995</v>
      </c>
      <c r="O3166" s="1">
        <v>5.1724137931029999</v>
      </c>
      <c r="P3166" s="1">
        <v>1.7241379310339999</v>
      </c>
      <c r="Q3166" s="8">
        <v>179.31034482758599</v>
      </c>
    </row>
    <row r="3167" spans="3:17" x14ac:dyDescent="0.2">
      <c r="C3167" s="70"/>
      <c r="D3167" s="67"/>
      <c r="E3167" s="4" t="s">
        <v>26</v>
      </c>
      <c r="F3167" s="52" t="s">
        <v>624</v>
      </c>
      <c r="G3167" s="7">
        <v>180</v>
      </c>
      <c r="H3167" s="9">
        <v>25</v>
      </c>
      <c r="I3167" s="1">
        <v>6.1111111111109997</v>
      </c>
      <c r="J3167" s="1">
        <v>29.444444444443999</v>
      </c>
      <c r="K3167" s="1">
        <v>1.666666666667</v>
      </c>
      <c r="L3167" s="1">
        <v>7.7777777777779997</v>
      </c>
      <c r="M3167" s="1">
        <v>15</v>
      </c>
      <c r="N3167" s="1">
        <v>90</v>
      </c>
      <c r="O3167" s="1">
        <v>3.8888888888889999</v>
      </c>
      <c r="P3167" s="1">
        <v>3.333333333333</v>
      </c>
      <c r="Q3167" s="8">
        <v>182.222222222222</v>
      </c>
    </row>
    <row r="3168" spans="3:17" x14ac:dyDescent="0.2">
      <c r="C3168" s="70"/>
      <c r="D3168" s="67"/>
      <c r="E3168" s="4" t="s">
        <v>27</v>
      </c>
      <c r="F3168" s="52" t="s">
        <v>624</v>
      </c>
      <c r="G3168" s="7">
        <v>121</v>
      </c>
      <c r="H3168" s="9">
        <v>20.661157024792999</v>
      </c>
      <c r="I3168" s="1">
        <v>4.9586776859499997</v>
      </c>
      <c r="J3168" s="1">
        <v>30.578512396693998</v>
      </c>
      <c r="K3168" s="1">
        <v>4.1322314049589997</v>
      </c>
      <c r="L3168" s="1">
        <v>9.9173553719009995</v>
      </c>
      <c r="M3168" s="1">
        <v>13.223140495868</v>
      </c>
      <c r="N3168" s="1">
        <v>90.909090909091006</v>
      </c>
      <c r="O3168" s="1">
        <v>4.1322314049589997</v>
      </c>
      <c r="P3168" s="1">
        <v>1.6528925619829999</v>
      </c>
      <c r="Q3168" s="8">
        <v>180.16528925619801</v>
      </c>
    </row>
    <row r="3169" spans="3:17" x14ac:dyDescent="0.2">
      <c r="C3169" s="70"/>
      <c r="D3169" s="67"/>
      <c r="E3169" s="4" t="s">
        <v>28</v>
      </c>
      <c r="F3169" s="52" t="s">
        <v>624</v>
      </c>
      <c r="G3169" s="7">
        <v>135</v>
      </c>
      <c r="H3169" s="9">
        <v>19.259259259259</v>
      </c>
      <c r="I3169" s="1">
        <v>3.7037037037039999</v>
      </c>
      <c r="J3169" s="1">
        <v>21.481481481481001</v>
      </c>
      <c r="K3169" s="1">
        <v>0.74074074074100005</v>
      </c>
      <c r="L3169" s="1">
        <v>5.1851851851850004</v>
      </c>
      <c r="M3169" s="1">
        <v>11.111111111111001</v>
      </c>
      <c r="N3169" s="1">
        <v>82.962962962963005</v>
      </c>
      <c r="O3169" s="1">
        <v>8.8888888888889994</v>
      </c>
      <c r="P3169" s="1">
        <v>3.7037037037039999</v>
      </c>
      <c r="Q3169" s="8">
        <v>157.03703703703701</v>
      </c>
    </row>
    <row r="3170" spans="3:17" x14ac:dyDescent="0.2">
      <c r="C3170" s="70"/>
      <c r="D3170" s="67"/>
      <c r="E3170" s="4" t="s">
        <v>29</v>
      </c>
      <c r="F3170" s="52" t="s">
        <v>624</v>
      </c>
      <c r="G3170" s="7">
        <v>610</v>
      </c>
      <c r="H3170" s="9">
        <v>21.639344262295001</v>
      </c>
      <c r="I3170" s="1">
        <v>5.2459016393439999</v>
      </c>
      <c r="J3170" s="1">
        <v>27.868852459016001</v>
      </c>
      <c r="K3170" s="1">
        <v>1.6393442622950001</v>
      </c>
      <c r="L3170" s="1">
        <v>7.3770491803280001</v>
      </c>
      <c r="M3170" s="1">
        <v>14.918032786885</v>
      </c>
      <c r="N3170" s="1">
        <v>88.688524590163993</v>
      </c>
      <c r="O3170" s="1">
        <v>5.4098360655739999</v>
      </c>
      <c r="P3170" s="1">
        <v>2.6229508196719999</v>
      </c>
      <c r="Q3170" s="8">
        <v>175.40983606557401</v>
      </c>
    </row>
    <row r="3171" spans="3:17" x14ac:dyDescent="0.2">
      <c r="C3171" s="70"/>
      <c r="D3171" s="67"/>
      <c r="E3171" s="4" t="s">
        <v>30</v>
      </c>
      <c r="F3171" s="52" t="s">
        <v>624</v>
      </c>
      <c r="G3171" s="7">
        <v>256</v>
      </c>
      <c r="H3171" s="9">
        <v>19.921875</v>
      </c>
      <c r="I3171" s="1">
        <v>4.296875</v>
      </c>
      <c r="J3171" s="1">
        <v>25.78125</v>
      </c>
      <c r="K3171" s="1">
        <v>2.34375</v>
      </c>
      <c r="L3171" s="1">
        <v>7.421875</v>
      </c>
      <c r="M3171" s="1">
        <v>12.109375</v>
      </c>
      <c r="N3171" s="1">
        <v>86.71875</v>
      </c>
      <c r="O3171" s="1">
        <v>6.640625</v>
      </c>
      <c r="P3171" s="1">
        <v>2.734375</v>
      </c>
      <c r="Q3171" s="8">
        <v>167.96875</v>
      </c>
    </row>
    <row r="3172" spans="3:17" x14ac:dyDescent="0.2">
      <c r="C3172" s="70"/>
      <c r="D3172" s="66" t="s">
        <v>21</v>
      </c>
      <c r="E3172" s="5" t="s">
        <v>24</v>
      </c>
      <c r="F3172" s="51" t="s">
        <v>624</v>
      </c>
      <c r="G3172" s="6">
        <v>149</v>
      </c>
      <c r="H3172" s="13">
        <v>20.134228187919</v>
      </c>
      <c r="I3172" s="2">
        <v>5.3691275167789998</v>
      </c>
      <c r="J3172" s="2">
        <v>21.476510067113999</v>
      </c>
      <c r="K3172" s="2">
        <v>2.6845637583889999</v>
      </c>
      <c r="L3172" s="2">
        <v>8.7248322147649997</v>
      </c>
      <c r="M3172" s="2">
        <v>14.093959731544</v>
      </c>
      <c r="N3172" s="2">
        <v>89.261744966443004</v>
      </c>
      <c r="O3172" s="2">
        <v>6.7114093959729999</v>
      </c>
      <c r="P3172" s="14" t="s">
        <v>61</v>
      </c>
      <c r="Q3172" s="11">
        <v>168.45637583892599</v>
      </c>
    </row>
    <row r="3173" spans="3:17" x14ac:dyDescent="0.2">
      <c r="C3173" s="70"/>
      <c r="D3173" s="67"/>
      <c r="E3173" s="4" t="s">
        <v>25</v>
      </c>
      <c r="F3173" s="52" t="s">
        <v>624</v>
      </c>
      <c r="G3173" s="7">
        <v>155</v>
      </c>
      <c r="H3173" s="9">
        <v>28.387096774193999</v>
      </c>
      <c r="I3173" s="1">
        <v>7.7419354838709999</v>
      </c>
      <c r="J3173" s="1">
        <v>29.032258064516</v>
      </c>
      <c r="K3173" s="1">
        <v>0.64516129032299996</v>
      </c>
      <c r="L3173" s="1">
        <v>9.6774193548389995</v>
      </c>
      <c r="M3173" s="1">
        <v>16.774193548387</v>
      </c>
      <c r="N3173" s="1">
        <v>95.483870967742007</v>
      </c>
      <c r="O3173" s="1">
        <v>5.1612903225810003</v>
      </c>
      <c r="P3173" s="3" t="s">
        <v>61</v>
      </c>
      <c r="Q3173" s="8">
        <v>192.90322580645201</v>
      </c>
    </row>
    <row r="3174" spans="3:17" x14ac:dyDescent="0.2">
      <c r="C3174" s="70"/>
      <c r="D3174" s="67"/>
      <c r="E3174" s="4" t="s">
        <v>26</v>
      </c>
      <c r="F3174" s="52" t="s">
        <v>624</v>
      </c>
      <c r="G3174" s="7">
        <v>175</v>
      </c>
      <c r="H3174" s="9">
        <v>29.142857142857</v>
      </c>
      <c r="I3174" s="1">
        <v>6.2857142857139996</v>
      </c>
      <c r="J3174" s="1">
        <v>24</v>
      </c>
      <c r="K3174" s="1">
        <v>1.142857142857</v>
      </c>
      <c r="L3174" s="1">
        <v>12</v>
      </c>
      <c r="M3174" s="1">
        <v>17.714285714286</v>
      </c>
      <c r="N3174" s="1">
        <v>88.571428571428996</v>
      </c>
      <c r="O3174" s="1">
        <v>3.4285714285709998</v>
      </c>
      <c r="P3174" s="1">
        <v>1.714285714286</v>
      </c>
      <c r="Q3174" s="8">
        <v>184</v>
      </c>
    </row>
    <row r="3175" spans="3:17" x14ac:dyDescent="0.2">
      <c r="C3175" s="70"/>
      <c r="D3175" s="67"/>
      <c r="E3175" s="4" t="s">
        <v>27</v>
      </c>
      <c r="F3175" s="52" t="s">
        <v>624</v>
      </c>
      <c r="G3175" s="7">
        <v>133</v>
      </c>
      <c r="H3175" s="9">
        <v>33.834586466165</v>
      </c>
      <c r="I3175" s="1">
        <v>5.2631578947369997</v>
      </c>
      <c r="J3175" s="1">
        <v>31.578947368421002</v>
      </c>
      <c r="K3175" s="3" t="s">
        <v>61</v>
      </c>
      <c r="L3175" s="1">
        <v>9.7744360902260006</v>
      </c>
      <c r="M3175" s="1">
        <v>13.533834586466</v>
      </c>
      <c r="N3175" s="1">
        <v>85.714285714286007</v>
      </c>
      <c r="O3175" s="1">
        <v>6.0150375939850003</v>
      </c>
      <c r="P3175" s="1">
        <v>2.255639097744</v>
      </c>
      <c r="Q3175" s="8">
        <v>187.96992481203</v>
      </c>
    </row>
    <row r="3176" spans="3:17" x14ac:dyDescent="0.2">
      <c r="C3176" s="70"/>
      <c r="D3176" s="67"/>
      <c r="E3176" s="4" t="s">
        <v>28</v>
      </c>
      <c r="F3176" s="52" t="s">
        <v>624</v>
      </c>
      <c r="G3176" s="7">
        <v>153</v>
      </c>
      <c r="H3176" s="9">
        <v>28.758169934641</v>
      </c>
      <c r="I3176" s="1">
        <v>5.2287581699350003</v>
      </c>
      <c r="J3176" s="1">
        <v>13.725490196078001</v>
      </c>
      <c r="K3176" s="1">
        <v>1.9607843137250001</v>
      </c>
      <c r="L3176" s="1">
        <v>5.8823529411760003</v>
      </c>
      <c r="M3176" s="1">
        <v>5.2287581699350003</v>
      </c>
      <c r="N3176" s="1">
        <v>80.392156862744997</v>
      </c>
      <c r="O3176" s="1">
        <v>12.418300653595001</v>
      </c>
      <c r="P3176" s="1">
        <v>3.9215686274510002</v>
      </c>
      <c r="Q3176" s="8">
        <v>157.51633986928101</v>
      </c>
    </row>
    <row r="3177" spans="3:17" x14ac:dyDescent="0.2">
      <c r="C3177" s="70"/>
      <c r="D3177" s="67"/>
      <c r="E3177" s="4" t="s">
        <v>29</v>
      </c>
      <c r="F3177" s="52" t="s">
        <v>624</v>
      </c>
      <c r="G3177" s="7">
        <v>616</v>
      </c>
      <c r="H3177" s="9">
        <v>29.87012987013</v>
      </c>
      <c r="I3177" s="1">
        <v>6.1688311688309998</v>
      </c>
      <c r="J3177" s="1">
        <v>24.350649350649</v>
      </c>
      <c r="K3177" s="1">
        <v>0.974025974026</v>
      </c>
      <c r="L3177" s="1">
        <v>9.4155844155840001</v>
      </c>
      <c r="M3177" s="1">
        <v>13.474025974026</v>
      </c>
      <c r="N3177" s="1">
        <v>87.662337662338004</v>
      </c>
      <c r="O3177" s="1">
        <v>6.655844155844</v>
      </c>
      <c r="P3177" s="1">
        <v>1.948051948052</v>
      </c>
      <c r="Q3177" s="8">
        <v>180.51948051948099</v>
      </c>
    </row>
    <row r="3178" spans="3:17" x14ac:dyDescent="0.2">
      <c r="C3178" s="70"/>
      <c r="D3178" s="67"/>
      <c r="E3178" s="4" t="s">
        <v>30</v>
      </c>
      <c r="F3178" s="52" t="s">
        <v>624</v>
      </c>
      <c r="G3178" s="7">
        <v>286</v>
      </c>
      <c r="H3178" s="9">
        <v>31.118881118880999</v>
      </c>
      <c r="I3178" s="1">
        <v>5.2447552447549999</v>
      </c>
      <c r="J3178" s="1">
        <v>22.027972027972002</v>
      </c>
      <c r="K3178" s="1">
        <v>1.0489510489510001</v>
      </c>
      <c r="L3178" s="1">
        <v>7.6923076923079998</v>
      </c>
      <c r="M3178" s="1">
        <v>9.0909090909089993</v>
      </c>
      <c r="N3178" s="1">
        <v>82.867132867132995</v>
      </c>
      <c r="O3178" s="1">
        <v>9.4405594405589994</v>
      </c>
      <c r="P3178" s="1">
        <v>3.1468531468530001</v>
      </c>
      <c r="Q3178" s="8">
        <v>171.67832167832199</v>
      </c>
    </row>
    <row r="3179" spans="3:17" x14ac:dyDescent="0.2">
      <c r="C3179" s="66" t="s">
        <v>31</v>
      </c>
      <c r="D3179" s="66" t="s">
        <v>23</v>
      </c>
      <c r="E3179" s="5" t="s">
        <v>32</v>
      </c>
      <c r="F3179" s="51" t="s">
        <v>624</v>
      </c>
      <c r="G3179" s="6">
        <v>72</v>
      </c>
      <c r="H3179" s="13">
        <v>19.444444444443999</v>
      </c>
      <c r="I3179" s="2">
        <v>5.5555555555560003</v>
      </c>
      <c r="J3179" s="2">
        <v>23.611111111111001</v>
      </c>
      <c r="K3179" s="14" t="s">
        <v>61</v>
      </c>
      <c r="L3179" s="2">
        <v>11.111111111111001</v>
      </c>
      <c r="M3179" s="2">
        <v>12.5</v>
      </c>
      <c r="N3179" s="2">
        <v>79.166666666666998</v>
      </c>
      <c r="O3179" s="2">
        <v>12.5</v>
      </c>
      <c r="P3179" s="2">
        <v>2.7777777777780002</v>
      </c>
      <c r="Q3179" s="11">
        <v>166.666666666667</v>
      </c>
    </row>
    <row r="3180" spans="3:17" ht="26" x14ac:dyDescent="0.2">
      <c r="C3180" s="70"/>
      <c r="D3180" s="67"/>
      <c r="E3180" s="4" t="s">
        <v>33</v>
      </c>
      <c r="F3180" s="52" t="s">
        <v>624</v>
      </c>
      <c r="G3180" s="7">
        <v>1007</v>
      </c>
      <c r="H3180" s="9">
        <v>26.216484607746001</v>
      </c>
      <c r="I3180" s="1">
        <v>6.7527308838130002</v>
      </c>
      <c r="J3180" s="1">
        <v>29.890764647468</v>
      </c>
      <c r="K3180" s="1">
        <v>1.9860973187690001</v>
      </c>
      <c r="L3180" s="1">
        <v>9.0367428003970005</v>
      </c>
      <c r="M3180" s="1">
        <v>16.981132075472001</v>
      </c>
      <c r="N3180" s="1">
        <v>91.360476663357005</v>
      </c>
      <c r="O3180" s="1">
        <v>4.9652432969219999</v>
      </c>
      <c r="P3180" s="1">
        <v>1.4895729890760001</v>
      </c>
      <c r="Q3180" s="8">
        <v>188.67924528301899</v>
      </c>
    </row>
    <row r="3181" spans="3:17" ht="39" x14ac:dyDescent="0.2">
      <c r="C3181" s="70"/>
      <c r="D3181" s="67"/>
      <c r="E3181" s="4" t="s">
        <v>34</v>
      </c>
      <c r="F3181" s="52" t="s">
        <v>625</v>
      </c>
      <c r="G3181" s="7">
        <v>15</v>
      </c>
      <c r="H3181" s="9">
        <v>20</v>
      </c>
      <c r="I3181" s="3" t="s">
        <v>61</v>
      </c>
      <c r="J3181" s="1">
        <v>13.333333333333</v>
      </c>
      <c r="K3181" s="3" t="s">
        <v>61</v>
      </c>
      <c r="L3181" s="3" t="s">
        <v>61</v>
      </c>
      <c r="M3181" s="1">
        <v>13.333333333333</v>
      </c>
      <c r="N3181" s="1">
        <v>80</v>
      </c>
      <c r="O3181" s="1">
        <v>6.666666666667</v>
      </c>
      <c r="P3181" s="1">
        <v>6.666666666667</v>
      </c>
      <c r="Q3181" s="8">
        <v>140</v>
      </c>
    </row>
    <row r="3182" spans="3:17" ht="39" x14ac:dyDescent="0.2">
      <c r="C3182" s="70"/>
      <c r="D3182" s="67"/>
      <c r="E3182" s="4" t="s">
        <v>35</v>
      </c>
      <c r="F3182" s="52" t="s">
        <v>624</v>
      </c>
      <c r="G3182" s="7">
        <v>197</v>
      </c>
      <c r="H3182" s="9">
        <v>24.873096446700998</v>
      </c>
      <c r="I3182" s="1">
        <v>5.0761421319800002</v>
      </c>
      <c r="J3182" s="1">
        <v>20.812182741116999</v>
      </c>
      <c r="K3182" s="1">
        <v>2.5380710659900001</v>
      </c>
      <c r="L3182" s="1">
        <v>11.675126903553</v>
      </c>
      <c r="M3182" s="1">
        <v>15.736040609137</v>
      </c>
      <c r="N3182" s="1">
        <v>86.294416243654993</v>
      </c>
      <c r="O3182" s="1">
        <v>10.152284263959</v>
      </c>
      <c r="P3182" s="1">
        <v>0.50761421319800004</v>
      </c>
      <c r="Q3182" s="8">
        <v>177.66497461928901</v>
      </c>
    </row>
    <row r="3183" spans="3:17" ht="26" x14ac:dyDescent="0.2">
      <c r="C3183" s="70"/>
      <c r="D3183" s="67"/>
      <c r="E3183" s="4" t="s">
        <v>36</v>
      </c>
      <c r="F3183" s="52" t="s">
        <v>624</v>
      </c>
      <c r="G3183" s="7">
        <v>205</v>
      </c>
      <c r="H3183" s="9">
        <v>25.365853658536999</v>
      </c>
      <c r="I3183" s="1">
        <v>4.8780487804880002</v>
      </c>
      <c r="J3183" s="1">
        <v>15.609756097561</v>
      </c>
      <c r="K3183" s="1">
        <v>0.97560975609800005</v>
      </c>
      <c r="L3183" s="1">
        <v>6.8292682926830004</v>
      </c>
      <c r="M3183" s="1">
        <v>4.8780487804880002</v>
      </c>
      <c r="N3183" s="1">
        <v>82.926829268293005</v>
      </c>
      <c r="O3183" s="1">
        <v>8.7804878048779997</v>
      </c>
      <c r="P3183" s="1">
        <v>2.9268292682929999</v>
      </c>
      <c r="Q3183" s="8">
        <v>153.170731707317</v>
      </c>
    </row>
    <row r="3184" spans="3:17" x14ac:dyDescent="0.2">
      <c r="C3184" s="70"/>
      <c r="D3184" s="67"/>
      <c r="E3184" s="4" t="s">
        <v>37</v>
      </c>
      <c r="F3184" s="52" t="s">
        <v>625</v>
      </c>
      <c r="G3184" s="7">
        <v>32</v>
      </c>
      <c r="H3184" s="9">
        <v>18.75</v>
      </c>
      <c r="I3184" s="3" t="s">
        <v>61</v>
      </c>
      <c r="J3184" s="1">
        <v>28.125</v>
      </c>
      <c r="K3184" s="3" t="s">
        <v>61</v>
      </c>
      <c r="L3184" s="3" t="s">
        <v>61</v>
      </c>
      <c r="M3184" s="1">
        <v>15.625</v>
      </c>
      <c r="N3184" s="1">
        <v>71.875</v>
      </c>
      <c r="O3184" s="1">
        <v>6.25</v>
      </c>
      <c r="P3184" s="1">
        <v>9.375</v>
      </c>
      <c r="Q3184" s="8">
        <v>150</v>
      </c>
    </row>
    <row r="3185" spans="3:17" x14ac:dyDescent="0.2">
      <c r="C3185" s="70"/>
      <c r="D3185" s="66" t="s">
        <v>20</v>
      </c>
      <c r="E3185" s="5" t="s">
        <v>32</v>
      </c>
      <c r="F3185" s="51" t="s">
        <v>625</v>
      </c>
      <c r="G3185" s="6">
        <v>38</v>
      </c>
      <c r="H3185" s="13">
        <v>21.052631578947</v>
      </c>
      <c r="I3185" s="2">
        <v>7.8947368421049999</v>
      </c>
      <c r="J3185" s="2">
        <v>28.947368421053</v>
      </c>
      <c r="K3185" s="14" t="s">
        <v>61</v>
      </c>
      <c r="L3185" s="2">
        <v>15.789473684211</v>
      </c>
      <c r="M3185" s="2">
        <v>13.157894736842</v>
      </c>
      <c r="N3185" s="2">
        <v>76.315789473684006</v>
      </c>
      <c r="O3185" s="2">
        <v>13.157894736842</v>
      </c>
      <c r="P3185" s="2">
        <v>5.2631578947369997</v>
      </c>
      <c r="Q3185" s="11">
        <v>181.57894736842101</v>
      </c>
    </row>
    <row r="3186" spans="3:17" ht="26" x14ac:dyDescent="0.2">
      <c r="C3186" s="70"/>
      <c r="D3186" s="67"/>
      <c r="E3186" s="4" t="s">
        <v>33</v>
      </c>
      <c r="F3186" s="52" t="s">
        <v>624</v>
      </c>
      <c r="G3186" s="7">
        <v>566</v>
      </c>
      <c r="H3186" s="9">
        <v>24.204946996465999</v>
      </c>
      <c r="I3186" s="1">
        <v>6.8904593639579996</v>
      </c>
      <c r="J3186" s="1">
        <v>31.448763250883001</v>
      </c>
      <c r="K3186" s="1">
        <v>2.6501766784449998</v>
      </c>
      <c r="L3186" s="1">
        <v>9.0106007067139995</v>
      </c>
      <c r="M3186" s="1">
        <v>17.667844522968</v>
      </c>
      <c r="N3186" s="1">
        <v>91.519434628975006</v>
      </c>
      <c r="O3186" s="1">
        <v>5.1236749116610003</v>
      </c>
      <c r="P3186" s="1">
        <v>1.5901060070669999</v>
      </c>
      <c r="Q3186" s="8">
        <v>190.10600706713799</v>
      </c>
    </row>
    <row r="3187" spans="3:17" ht="39" x14ac:dyDescent="0.2">
      <c r="C3187" s="70"/>
      <c r="D3187" s="67"/>
      <c r="E3187" s="4" t="s">
        <v>34</v>
      </c>
      <c r="F3187" s="52" t="s">
        <v>625</v>
      </c>
      <c r="G3187" s="7">
        <v>7</v>
      </c>
      <c r="H3187" s="9">
        <v>28.571428571428999</v>
      </c>
      <c r="I3187" s="3" t="s">
        <v>61</v>
      </c>
      <c r="J3187" s="1">
        <v>14.285714285714</v>
      </c>
      <c r="K3187" s="3" t="s">
        <v>61</v>
      </c>
      <c r="L3187" s="3" t="s">
        <v>61</v>
      </c>
      <c r="M3187" s="1">
        <v>14.285714285714</v>
      </c>
      <c r="N3187" s="1">
        <v>71.428571428571004</v>
      </c>
      <c r="O3187" s="1">
        <v>14.285714285714</v>
      </c>
      <c r="P3187" s="1">
        <v>14.285714285714</v>
      </c>
      <c r="Q3187" s="8">
        <v>157.142857142857</v>
      </c>
    </row>
    <row r="3188" spans="3:17" ht="39" x14ac:dyDescent="0.2">
      <c r="C3188" s="70"/>
      <c r="D3188" s="67"/>
      <c r="E3188" s="4" t="s">
        <v>35</v>
      </c>
      <c r="F3188" s="52" t="s">
        <v>624</v>
      </c>
      <c r="G3188" s="7">
        <v>78</v>
      </c>
      <c r="H3188" s="9">
        <v>16.666666666666998</v>
      </c>
      <c r="I3188" s="1">
        <v>5.1282051282049999</v>
      </c>
      <c r="J3188" s="1">
        <v>20.512820512821001</v>
      </c>
      <c r="K3188" s="1">
        <v>2.564102564103</v>
      </c>
      <c r="L3188" s="1">
        <v>8.9743589743589993</v>
      </c>
      <c r="M3188" s="1">
        <v>14.102564102563999</v>
      </c>
      <c r="N3188" s="1">
        <v>84.615384615384997</v>
      </c>
      <c r="O3188" s="1">
        <v>10.25641025641</v>
      </c>
      <c r="P3188" s="1">
        <v>1.2820512820509999</v>
      </c>
      <c r="Q3188" s="8">
        <v>164.102564102564</v>
      </c>
    </row>
    <row r="3189" spans="3:17" ht="26" x14ac:dyDescent="0.2">
      <c r="C3189" s="70"/>
      <c r="D3189" s="67"/>
      <c r="E3189" s="4" t="s">
        <v>36</v>
      </c>
      <c r="F3189" s="52" t="s">
        <v>624</v>
      </c>
      <c r="G3189" s="7">
        <v>58</v>
      </c>
      <c r="H3189" s="9">
        <v>18.965517241379001</v>
      </c>
      <c r="I3189" s="3" t="s">
        <v>61</v>
      </c>
      <c r="J3189" s="1">
        <v>17.241379310345</v>
      </c>
      <c r="K3189" s="3" t="s">
        <v>61</v>
      </c>
      <c r="L3189" s="1">
        <v>1.7241379310339999</v>
      </c>
      <c r="M3189" s="1">
        <v>6.8965517241379999</v>
      </c>
      <c r="N3189" s="1">
        <v>87.931034482759003</v>
      </c>
      <c r="O3189" s="1">
        <v>6.8965517241379999</v>
      </c>
      <c r="P3189" s="1">
        <v>1.7241379310339999</v>
      </c>
      <c r="Q3189" s="8">
        <v>141.37931034482801</v>
      </c>
    </row>
    <row r="3190" spans="3:17" x14ac:dyDescent="0.2">
      <c r="C3190" s="70"/>
      <c r="D3190" s="67"/>
      <c r="E3190" s="4" t="s">
        <v>37</v>
      </c>
      <c r="F3190" s="52" t="s">
        <v>625</v>
      </c>
      <c r="G3190" s="7">
        <v>16</v>
      </c>
      <c r="H3190" s="9">
        <v>18.75</v>
      </c>
      <c r="I3190" s="3" t="s">
        <v>61</v>
      </c>
      <c r="J3190" s="1">
        <v>25</v>
      </c>
      <c r="K3190" s="3" t="s">
        <v>61</v>
      </c>
      <c r="L3190" s="3" t="s">
        <v>61</v>
      </c>
      <c r="M3190" s="1">
        <v>18.75</v>
      </c>
      <c r="N3190" s="1">
        <v>62.5</v>
      </c>
      <c r="O3190" s="1">
        <v>12.5</v>
      </c>
      <c r="P3190" s="1">
        <v>12.5</v>
      </c>
      <c r="Q3190" s="8">
        <v>150</v>
      </c>
    </row>
    <row r="3191" spans="3:17" x14ac:dyDescent="0.2">
      <c r="C3191" s="70"/>
      <c r="D3191" s="66" t="s">
        <v>21</v>
      </c>
      <c r="E3191" s="5" t="s">
        <v>32</v>
      </c>
      <c r="F3191" s="51" t="s">
        <v>625</v>
      </c>
      <c r="G3191" s="6">
        <v>34</v>
      </c>
      <c r="H3191" s="13">
        <v>17.647058823529001</v>
      </c>
      <c r="I3191" s="2">
        <v>2.9411764705880001</v>
      </c>
      <c r="J3191" s="2">
        <v>17.647058823529001</v>
      </c>
      <c r="K3191" s="14" t="s">
        <v>61</v>
      </c>
      <c r="L3191" s="2">
        <v>5.8823529411760003</v>
      </c>
      <c r="M3191" s="2">
        <v>11.764705882353001</v>
      </c>
      <c r="N3191" s="2">
        <v>82.352941176471006</v>
      </c>
      <c r="O3191" s="2">
        <v>11.764705882353001</v>
      </c>
      <c r="P3191" s="14" t="s">
        <v>61</v>
      </c>
      <c r="Q3191" s="11">
        <v>150</v>
      </c>
    </row>
    <row r="3192" spans="3:17" ht="26" x14ac:dyDescent="0.2">
      <c r="C3192" s="70"/>
      <c r="D3192" s="67"/>
      <c r="E3192" s="4" t="s">
        <v>33</v>
      </c>
      <c r="F3192" s="52" t="s">
        <v>624</v>
      </c>
      <c r="G3192" s="7">
        <v>441</v>
      </c>
      <c r="H3192" s="9">
        <v>28.798185941042998</v>
      </c>
      <c r="I3192" s="1">
        <v>6.5759637188209998</v>
      </c>
      <c r="J3192" s="1">
        <v>27.891156462584998</v>
      </c>
      <c r="K3192" s="1">
        <v>1.133786848073</v>
      </c>
      <c r="L3192" s="1">
        <v>9.0702947845799997</v>
      </c>
      <c r="M3192" s="1">
        <v>16.09977324263</v>
      </c>
      <c r="N3192" s="1">
        <v>91.156462585034006</v>
      </c>
      <c r="O3192" s="1">
        <v>4.7619047619049999</v>
      </c>
      <c r="P3192" s="1">
        <v>1.360544217687</v>
      </c>
      <c r="Q3192" s="8">
        <v>186.848072562358</v>
      </c>
    </row>
    <row r="3193" spans="3:17" ht="39" x14ac:dyDescent="0.2">
      <c r="C3193" s="70"/>
      <c r="D3193" s="67"/>
      <c r="E3193" s="4" t="s">
        <v>34</v>
      </c>
      <c r="F3193" s="52" t="s">
        <v>625</v>
      </c>
      <c r="G3193" s="7">
        <v>8</v>
      </c>
      <c r="H3193" s="9">
        <v>12.5</v>
      </c>
      <c r="I3193" s="3" t="s">
        <v>61</v>
      </c>
      <c r="J3193" s="1">
        <v>12.5</v>
      </c>
      <c r="K3193" s="3" t="s">
        <v>61</v>
      </c>
      <c r="L3193" s="3" t="s">
        <v>61</v>
      </c>
      <c r="M3193" s="1">
        <v>12.5</v>
      </c>
      <c r="N3193" s="1">
        <v>87.5</v>
      </c>
      <c r="O3193" s="3" t="s">
        <v>61</v>
      </c>
      <c r="P3193" s="3" t="s">
        <v>61</v>
      </c>
      <c r="Q3193" s="8">
        <v>125</v>
      </c>
    </row>
    <row r="3194" spans="3:17" ht="39" x14ac:dyDescent="0.2">
      <c r="C3194" s="70"/>
      <c r="D3194" s="67"/>
      <c r="E3194" s="4" t="s">
        <v>35</v>
      </c>
      <c r="F3194" s="52" t="s">
        <v>624</v>
      </c>
      <c r="G3194" s="7">
        <v>119</v>
      </c>
      <c r="H3194" s="9">
        <v>30.252100840335999</v>
      </c>
      <c r="I3194" s="1">
        <v>5.0420168067229998</v>
      </c>
      <c r="J3194" s="1">
        <v>21.008403361345</v>
      </c>
      <c r="K3194" s="1">
        <v>2.5210084033609998</v>
      </c>
      <c r="L3194" s="1">
        <v>13.445378151261</v>
      </c>
      <c r="M3194" s="1">
        <v>16.806722689076</v>
      </c>
      <c r="N3194" s="1">
        <v>87.394957983192995</v>
      </c>
      <c r="O3194" s="1">
        <v>10.084033613444999</v>
      </c>
      <c r="P3194" s="3" t="s">
        <v>61</v>
      </c>
      <c r="Q3194" s="8">
        <v>186.554621848739</v>
      </c>
    </row>
    <row r="3195" spans="3:17" ht="26" x14ac:dyDescent="0.2">
      <c r="C3195" s="70"/>
      <c r="D3195" s="67"/>
      <c r="E3195" s="4" t="s">
        <v>36</v>
      </c>
      <c r="F3195" s="52" t="s">
        <v>624</v>
      </c>
      <c r="G3195" s="7">
        <v>147</v>
      </c>
      <c r="H3195" s="9">
        <v>27.891156462584998</v>
      </c>
      <c r="I3195" s="1">
        <v>6.8027210884349998</v>
      </c>
      <c r="J3195" s="1">
        <v>14.965986394558</v>
      </c>
      <c r="K3195" s="1">
        <v>1.360544217687</v>
      </c>
      <c r="L3195" s="1">
        <v>8.8435374149660007</v>
      </c>
      <c r="M3195" s="1">
        <v>4.0816326530609999</v>
      </c>
      <c r="N3195" s="1">
        <v>80.952380952381006</v>
      </c>
      <c r="O3195" s="1">
        <v>9.5238095238099998</v>
      </c>
      <c r="P3195" s="1">
        <v>3.4013605442179999</v>
      </c>
      <c r="Q3195" s="8">
        <v>157.823129251701</v>
      </c>
    </row>
    <row r="3196" spans="3:17" x14ac:dyDescent="0.2">
      <c r="C3196" s="70"/>
      <c r="D3196" s="67"/>
      <c r="E3196" s="4" t="s">
        <v>37</v>
      </c>
      <c r="F3196" s="52" t="s">
        <v>625</v>
      </c>
      <c r="G3196" s="7">
        <v>16</v>
      </c>
      <c r="H3196" s="9">
        <v>18.75</v>
      </c>
      <c r="I3196" s="3" t="s">
        <v>61</v>
      </c>
      <c r="J3196" s="1">
        <v>31.25</v>
      </c>
      <c r="K3196" s="3" t="s">
        <v>61</v>
      </c>
      <c r="L3196" s="3" t="s">
        <v>61</v>
      </c>
      <c r="M3196" s="1">
        <v>12.5</v>
      </c>
      <c r="N3196" s="1">
        <v>81.25</v>
      </c>
      <c r="O3196" s="3" t="s">
        <v>61</v>
      </c>
      <c r="P3196" s="1">
        <v>6.25</v>
      </c>
      <c r="Q3196" s="8">
        <v>150</v>
      </c>
    </row>
    <row r="3197" spans="3:17" x14ac:dyDescent="0.2">
      <c r="C3197" s="66" t="s">
        <v>38</v>
      </c>
      <c r="D3197" s="66" t="s">
        <v>23</v>
      </c>
      <c r="E3197" s="5" t="s">
        <v>39</v>
      </c>
      <c r="F3197" s="51" t="s">
        <v>624</v>
      </c>
      <c r="G3197" s="6">
        <v>458</v>
      </c>
      <c r="H3197" s="13">
        <v>24.672489082969001</v>
      </c>
      <c r="I3197" s="2">
        <v>4.8034934497819997</v>
      </c>
      <c r="J3197" s="2">
        <v>18.340611353711999</v>
      </c>
      <c r="K3197" s="2">
        <v>1.5283842794760001</v>
      </c>
      <c r="L3197" s="2">
        <v>9.8253275109170009</v>
      </c>
      <c r="M3197" s="2">
        <v>11.135371179039</v>
      </c>
      <c r="N3197" s="2">
        <v>82.751091703057</v>
      </c>
      <c r="O3197" s="2">
        <v>9.3886462882099995</v>
      </c>
      <c r="P3197" s="2">
        <v>2.6200873362450001</v>
      </c>
      <c r="Q3197" s="11">
        <v>165.06550218340601</v>
      </c>
    </row>
    <row r="3198" spans="3:17" x14ac:dyDescent="0.2">
      <c r="C3198" s="70"/>
      <c r="D3198" s="67"/>
      <c r="E3198" s="4" t="s">
        <v>40</v>
      </c>
      <c r="F3198" s="52" t="s">
        <v>624</v>
      </c>
      <c r="G3198" s="7">
        <v>973</v>
      </c>
      <c r="H3198" s="9">
        <v>26.310380267214999</v>
      </c>
      <c r="I3198" s="1">
        <v>6.9886947584790002</v>
      </c>
      <c r="J3198" s="1">
        <v>30.010277492292001</v>
      </c>
      <c r="K3198" s="1">
        <v>1.9527235354570001</v>
      </c>
      <c r="L3198" s="1">
        <v>8.6330935251799996</v>
      </c>
      <c r="M3198" s="1">
        <v>16.855087358683999</v>
      </c>
      <c r="N3198" s="1">
        <v>91.161356628983</v>
      </c>
      <c r="O3198" s="1">
        <v>4.9331963001029999</v>
      </c>
      <c r="P3198" s="1">
        <v>1.541623843782</v>
      </c>
      <c r="Q3198" s="8">
        <v>188.386433710175</v>
      </c>
    </row>
    <row r="3199" spans="3:17" x14ac:dyDescent="0.2">
      <c r="C3199" s="70"/>
      <c r="D3199" s="67"/>
      <c r="E3199" s="4" t="s">
        <v>41</v>
      </c>
      <c r="F3199" s="52" t="s">
        <v>624</v>
      </c>
      <c r="G3199" s="7">
        <v>0</v>
      </c>
      <c r="H3199" s="17" t="s">
        <v>61</v>
      </c>
      <c r="I3199" s="3" t="s">
        <v>61</v>
      </c>
      <c r="J3199" s="3" t="s">
        <v>61</v>
      </c>
      <c r="K3199" s="3" t="s">
        <v>61</v>
      </c>
      <c r="L3199" s="3" t="s">
        <v>61</v>
      </c>
      <c r="M3199" s="3" t="s">
        <v>61</v>
      </c>
      <c r="N3199" s="3" t="s">
        <v>61</v>
      </c>
      <c r="O3199" s="3" t="s">
        <v>61</v>
      </c>
      <c r="P3199" s="3" t="s">
        <v>61</v>
      </c>
      <c r="Q3199" s="18" t="s">
        <v>61</v>
      </c>
    </row>
    <row r="3200" spans="3:17" x14ac:dyDescent="0.2">
      <c r="C3200" s="70"/>
      <c r="D3200" s="67"/>
      <c r="E3200" s="4" t="s">
        <v>42</v>
      </c>
      <c r="F3200" s="52" t="s">
        <v>625</v>
      </c>
      <c r="G3200" s="7">
        <v>34</v>
      </c>
      <c r="H3200" s="9">
        <v>23.529411764706001</v>
      </c>
      <c r="I3200" s="3" t="s">
        <v>61</v>
      </c>
      <c r="J3200" s="1">
        <v>23.529411764706001</v>
      </c>
      <c r="K3200" s="3" t="s">
        <v>61</v>
      </c>
      <c r="L3200" s="1">
        <v>8.8235294117649996</v>
      </c>
      <c r="M3200" s="1">
        <v>11.764705882353001</v>
      </c>
      <c r="N3200" s="1">
        <v>97.058823529411995</v>
      </c>
      <c r="O3200" s="1">
        <v>2.9411764705880001</v>
      </c>
      <c r="P3200" s="3" t="s">
        <v>61</v>
      </c>
      <c r="Q3200" s="8">
        <v>167.64705882352899</v>
      </c>
    </row>
    <row r="3201" spans="3:17" x14ac:dyDescent="0.2">
      <c r="C3201" s="70"/>
      <c r="D3201" s="67"/>
      <c r="E3201" s="4" t="s">
        <v>43</v>
      </c>
      <c r="F3201" s="52" t="s">
        <v>625</v>
      </c>
      <c r="G3201" s="7">
        <v>10</v>
      </c>
      <c r="H3201" s="9">
        <v>40</v>
      </c>
      <c r="I3201" s="1">
        <v>10</v>
      </c>
      <c r="J3201" s="1">
        <v>50</v>
      </c>
      <c r="K3201" s="3" t="s">
        <v>61</v>
      </c>
      <c r="L3201" s="1">
        <v>10</v>
      </c>
      <c r="M3201" s="1">
        <v>10</v>
      </c>
      <c r="N3201" s="1">
        <v>90</v>
      </c>
      <c r="O3201" s="1">
        <v>10</v>
      </c>
      <c r="P3201" s="3" t="s">
        <v>61</v>
      </c>
      <c r="Q3201" s="8">
        <v>220</v>
      </c>
    </row>
    <row r="3202" spans="3:17" x14ac:dyDescent="0.2">
      <c r="C3202" s="70"/>
      <c r="D3202" s="67"/>
      <c r="E3202" s="4" t="s">
        <v>44</v>
      </c>
      <c r="F3202" s="52" t="s">
        <v>625</v>
      </c>
      <c r="G3202" s="7">
        <v>31</v>
      </c>
      <c r="H3202" s="9">
        <v>19.354838709677001</v>
      </c>
      <c r="I3202" s="3" t="s">
        <v>61</v>
      </c>
      <c r="J3202" s="1">
        <v>29.032258064516</v>
      </c>
      <c r="K3202" s="3" t="s">
        <v>61</v>
      </c>
      <c r="L3202" s="1">
        <v>6.4516129032259997</v>
      </c>
      <c r="M3202" s="1">
        <v>16.129032258064999</v>
      </c>
      <c r="N3202" s="1">
        <v>80.645161290323003</v>
      </c>
      <c r="O3202" s="1">
        <v>16.129032258064999</v>
      </c>
      <c r="P3202" s="3" t="s">
        <v>61</v>
      </c>
      <c r="Q3202" s="8">
        <v>167.741935483871</v>
      </c>
    </row>
    <row r="3203" spans="3:17" x14ac:dyDescent="0.2">
      <c r="C3203" s="70"/>
      <c r="D3203" s="67"/>
      <c r="E3203" s="4" t="s">
        <v>37</v>
      </c>
      <c r="F3203" s="52" t="s">
        <v>625</v>
      </c>
      <c r="G3203" s="7">
        <v>22</v>
      </c>
      <c r="H3203" s="9">
        <v>4.5454545454549997</v>
      </c>
      <c r="I3203" s="1">
        <v>4.5454545454549997</v>
      </c>
      <c r="J3203" s="1">
        <v>18.181818181817999</v>
      </c>
      <c r="K3203" s="1">
        <v>4.5454545454549997</v>
      </c>
      <c r="L3203" s="1">
        <v>4.5454545454549997</v>
      </c>
      <c r="M3203" s="1">
        <v>13.636363636364001</v>
      </c>
      <c r="N3203" s="1">
        <v>86.363636363636004</v>
      </c>
      <c r="O3203" s="1">
        <v>9.0909090909089993</v>
      </c>
      <c r="P3203" s="1">
        <v>4.5454545454549997</v>
      </c>
      <c r="Q3203" s="8">
        <v>150</v>
      </c>
    </row>
    <row r="3204" spans="3:17" x14ac:dyDescent="0.2">
      <c r="C3204" s="70"/>
      <c r="D3204" s="66" t="s">
        <v>20</v>
      </c>
      <c r="E3204" s="5" t="s">
        <v>39</v>
      </c>
      <c r="F3204" s="51" t="s">
        <v>624</v>
      </c>
      <c r="G3204" s="6">
        <v>175</v>
      </c>
      <c r="H3204" s="13">
        <v>20</v>
      </c>
      <c r="I3204" s="2">
        <v>3.4285714285709998</v>
      </c>
      <c r="J3204" s="2">
        <v>19.428571428571001</v>
      </c>
      <c r="K3204" s="2">
        <v>1.142857142857</v>
      </c>
      <c r="L3204" s="2">
        <v>8</v>
      </c>
      <c r="M3204" s="2">
        <v>12.571428571428999</v>
      </c>
      <c r="N3204" s="2">
        <v>81.714285714286007</v>
      </c>
      <c r="O3204" s="2">
        <v>10.285714285714</v>
      </c>
      <c r="P3204" s="2">
        <v>3.4285714285709998</v>
      </c>
      <c r="Q3204" s="11">
        <v>160</v>
      </c>
    </row>
    <row r="3205" spans="3:17" x14ac:dyDescent="0.2">
      <c r="C3205" s="70"/>
      <c r="D3205" s="67"/>
      <c r="E3205" s="4" t="s">
        <v>40</v>
      </c>
      <c r="F3205" s="52" t="s">
        <v>624</v>
      </c>
      <c r="G3205" s="7">
        <v>538</v>
      </c>
      <c r="H3205" s="9">
        <v>23.977695167286001</v>
      </c>
      <c r="I3205" s="1">
        <v>7.2490706319699996</v>
      </c>
      <c r="J3205" s="1">
        <v>31.970260223048001</v>
      </c>
      <c r="K3205" s="1">
        <v>2.7881040892189999</v>
      </c>
      <c r="L3205" s="1">
        <v>8.5501858736060008</v>
      </c>
      <c r="M3205" s="1">
        <v>17.472118959107998</v>
      </c>
      <c r="N3205" s="1">
        <v>91.078066914497995</v>
      </c>
      <c r="O3205" s="1">
        <v>5.3903345724909997</v>
      </c>
      <c r="P3205" s="1">
        <v>1.672862453532</v>
      </c>
      <c r="Q3205" s="8">
        <v>190.14869888475801</v>
      </c>
    </row>
    <row r="3206" spans="3:17" x14ac:dyDescent="0.2">
      <c r="C3206" s="70"/>
      <c r="D3206" s="67"/>
      <c r="E3206" s="4" t="s">
        <v>41</v>
      </c>
      <c r="F3206" s="52" t="s">
        <v>624</v>
      </c>
      <c r="G3206" s="7">
        <v>0</v>
      </c>
      <c r="H3206" s="17" t="s">
        <v>61</v>
      </c>
      <c r="I3206" s="3" t="s">
        <v>61</v>
      </c>
      <c r="J3206" s="3" t="s">
        <v>61</v>
      </c>
      <c r="K3206" s="3" t="s">
        <v>61</v>
      </c>
      <c r="L3206" s="3" t="s">
        <v>61</v>
      </c>
      <c r="M3206" s="3" t="s">
        <v>61</v>
      </c>
      <c r="N3206" s="3" t="s">
        <v>61</v>
      </c>
      <c r="O3206" s="3" t="s">
        <v>61</v>
      </c>
      <c r="P3206" s="3" t="s">
        <v>61</v>
      </c>
      <c r="Q3206" s="18" t="s">
        <v>61</v>
      </c>
    </row>
    <row r="3207" spans="3:17" x14ac:dyDescent="0.2">
      <c r="C3207" s="70"/>
      <c r="D3207" s="67"/>
      <c r="E3207" s="4" t="s">
        <v>42</v>
      </c>
      <c r="F3207" s="52" t="s">
        <v>625</v>
      </c>
      <c r="G3207" s="7">
        <v>20</v>
      </c>
      <c r="H3207" s="9">
        <v>30</v>
      </c>
      <c r="I3207" s="3" t="s">
        <v>61</v>
      </c>
      <c r="J3207" s="1">
        <v>25</v>
      </c>
      <c r="K3207" s="3" t="s">
        <v>61</v>
      </c>
      <c r="L3207" s="1">
        <v>15</v>
      </c>
      <c r="M3207" s="1">
        <v>15</v>
      </c>
      <c r="N3207" s="1">
        <v>95</v>
      </c>
      <c r="O3207" s="3" t="s">
        <v>61</v>
      </c>
      <c r="P3207" s="3" t="s">
        <v>61</v>
      </c>
      <c r="Q3207" s="8">
        <v>180</v>
      </c>
    </row>
    <row r="3208" spans="3:17" x14ac:dyDescent="0.2">
      <c r="C3208" s="70"/>
      <c r="D3208" s="67"/>
      <c r="E3208" s="4" t="s">
        <v>43</v>
      </c>
      <c r="F3208" s="52" t="s">
        <v>625</v>
      </c>
      <c r="G3208" s="7">
        <v>5</v>
      </c>
      <c r="H3208" s="9">
        <v>40</v>
      </c>
      <c r="I3208" s="3" t="s">
        <v>61</v>
      </c>
      <c r="J3208" s="1">
        <v>40</v>
      </c>
      <c r="K3208" s="3" t="s">
        <v>61</v>
      </c>
      <c r="L3208" s="1">
        <v>20</v>
      </c>
      <c r="M3208" s="1">
        <v>20</v>
      </c>
      <c r="N3208" s="1">
        <v>100</v>
      </c>
      <c r="O3208" s="3" t="s">
        <v>61</v>
      </c>
      <c r="P3208" s="3" t="s">
        <v>61</v>
      </c>
      <c r="Q3208" s="8">
        <v>220</v>
      </c>
    </row>
    <row r="3209" spans="3:17" x14ac:dyDescent="0.2">
      <c r="C3209" s="70"/>
      <c r="D3209" s="67"/>
      <c r="E3209" s="4" t="s">
        <v>44</v>
      </c>
      <c r="F3209" s="52" t="s">
        <v>625</v>
      </c>
      <c r="G3209" s="7">
        <v>14</v>
      </c>
      <c r="H3209" s="9">
        <v>14.285714285714</v>
      </c>
      <c r="I3209" s="3" t="s">
        <v>61</v>
      </c>
      <c r="J3209" s="1">
        <v>35.714285714286</v>
      </c>
      <c r="K3209" s="3" t="s">
        <v>61</v>
      </c>
      <c r="L3209" s="1">
        <v>7.1428571428570002</v>
      </c>
      <c r="M3209" s="1">
        <v>21.428571428571001</v>
      </c>
      <c r="N3209" s="1">
        <v>92.857142857143003</v>
      </c>
      <c r="O3209" s="1">
        <v>7.1428571428570002</v>
      </c>
      <c r="P3209" s="3" t="s">
        <v>61</v>
      </c>
      <c r="Q3209" s="8">
        <v>178.57142857142901</v>
      </c>
    </row>
    <row r="3210" spans="3:17" x14ac:dyDescent="0.2">
      <c r="C3210" s="70"/>
      <c r="D3210" s="67"/>
      <c r="E3210" s="4" t="s">
        <v>37</v>
      </c>
      <c r="F3210" s="52" t="s">
        <v>625</v>
      </c>
      <c r="G3210" s="7">
        <v>11</v>
      </c>
      <c r="H3210" s="17" t="s">
        <v>61</v>
      </c>
      <c r="I3210" s="1">
        <v>9.0909090909089993</v>
      </c>
      <c r="J3210" s="1">
        <v>18.181818181817999</v>
      </c>
      <c r="K3210" s="3" t="s">
        <v>61</v>
      </c>
      <c r="L3210" s="3" t="s">
        <v>61</v>
      </c>
      <c r="M3210" s="1">
        <v>9.0909090909089993</v>
      </c>
      <c r="N3210" s="1">
        <v>81.818181818181998</v>
      </c>
      <c r="O3210" s="1">
        <v>9.0909090909089993</v>
      </c>
      <c r="P3210" s="1">
        <v>9.0909090909089993</v>
      </c>
      <c r="Q3210" s="8">
        <v>136.363636363636</v>
      </c>
    </row>
    <row r="3211" spans="3:17" x14ac:dyDescent="0.2">
      <c r="C3211" s="70"/>
      <c r="D3211" s="66" t="s">
        <v>21</v>
      </c>
      <c r="E3211" s="5" t="s">
        <v>39</v>
      </c>
      <c r="F3211" s="51" t="s">
        <v>624</v>
      </c>
      <c r="G3211" s="6">
        <v>283</v>
      </c>
      <c r="H3211" s="13">
        <v>27.561837455829998</v>
      </c>
      <c r="I3211" s="2">
        <v>5.6537102473500003</v>
      </c>
      <c r="J3211" s="2">
        <v>17.667844522968</v>
      </c>
      <c r="K3211" s="2">
        <v>1.766784452297</v>
      </c>
      <c r="L3211" s="2">
        <v>10.95406360424</v>
      </c>
      <c r="M3211" s="2">
        <v>10.247349823322001</v>
      </c>
      <c r="N3211" s="2">
        <v>83.392226148410003</v>
      </c>
      <c r="O3211" s="2">
        <v>8.8339222614840001</v>
      </c>
      <c r="P3211" s="2">
        <v>2.1201413427559999</v>
      </c>
      <c r="Q3211" s="11">
        <v>168.19787985865699</v>
      </c>
    </row>
    <row r="3212" spans="3:17" x14ac:dyDescent="0.2">
      <c r="C3212" s="70"/>
      <c r="D3212" s="67"/>
      <c r="E3212" s="4" t="s">
        <v>40</v>
      </c>
      <c r="F3212" s="52" t="s">
        <v>624</v>
      </c>
      <c r="G3212" s="7">
        <v>435</v>
      </c>
      <c r="H3212" s="9">
        <v>29.195402298851</v>
      </c>
      <c r="I3212" s="1">
        <v>6.666666666667</v>
      </c>
      <c r="J3212" s="1">
        <v>27.586206896552</v>
      </c>
      <c r="K3212" s="1">
        <v>0.91954022988499995</v>
      </c>
      <c r="L3212" s="1">
        <v>8.7356321839080007</v>
      </c>
      <c r="M3212" s="1">
        <v>16.091954022989</v>
      </c>
      <c r="N3212" s="1">
        <v>91.264367816092005</v>
      </c>
      <c r="O3212" s="1">
        <v>4.3678160919540003</v>
      </c>
      <c r="P3212" s="1">
        <v>1.379310344828</v>
      </c>
      <c r="Q3212" s="8">
        <v>186.20689655172399</v>
      </c>
    </row>
    <row r="3213" spans="3:17" x14ac:dyDescent="0.2">
      <c r="C3213" s="70"/>
      <c r="D3213" s="67"/>
      <c r="E3213" s="4" t="s">
        <v>41</v>
      </c>
      <c r="F3213" s="52" t="s">
        <v>624</v>
      </c>
      <c r="G3213" s="7">
        <v>0</v>
      </c>
      <c r="H3213" s="17" t="s">
        <v>61</v>
      </c>
      <c r="I3213" s="3" t="s">
        <v>61</v>
      </c>
      <c r="J3213" s="3" t="s">
        <v>61</v>
      </c>
      <c r="K3213" s="3" t="s">
        <v>61</v>
      </c>
      <c r="L3213" s="3" t="s">
        <v>61</v>
      </c>
      <c r="M3213" s="3" t="s">
        <v>61</v>
      </c>
      <c r="N3213" s="3" t="s">
        <v>61</v>
      </c>
      <c r="O3213" s="3" t="s">
        <v>61</v>
      </c>
      <c r="P3213" s="3" t="s">
        <v>61</v>
      </c>
      <c r="Q3213" s="18" t="s">
        <v>61</v>
      </c>
    </row>
    <row r="3214" spans="3:17" x14ac:dyDescent="0.2">
      <c r="C3214" s="70"/>
      <c r="D3214" s="67"/>
      <c r="E3214" s="4" t="s">
        <v>42</v>
      </c>
      <c r="F3214" s="52" t="s">
        <v>625</v>
      </c>
      <c r="G3214" s="7">
        <v>14</v>
      </c>
      <c r="H3214" s="9">
        <v>14.285714285714</v>
      </c>
      <c r="I3214" s="3" t="s">
        <v>61</v>
      </c>
      <c r="J3214" s="1">
        <v>21.428571428571001</v>
      </c>
      <c r="K3214" s="3" t="s">
        <v>61</v>
      </c>
      <c r="L3214" s="3" t="s">
        <v>61</v>
      </c>
      <c r="M3214" s="1">
        <v>7.1428571428570002</v>
      </c>
      <c r="N3214" s="1">
        <v>100</v>
      </c>
      <c r="O3214" s="1">
        <v>7.1428571428570002</v>
      </c>
      <c r="P3214" s="3" t="s">
        <v>61</v>
      </c>
      <c r="Q3214" s="8">
        <v>150</v>
      </c>
    </row>
    <row r="3215" spans="3:17" x14ac:dyDescent="0.2">
      <c r="C3215" s="70"/>
      <c r="D3215" s="67"/>
      <c r="E3215" s="4" t="s">
        <v>43</v>
      </c>
      <c r="F3215" s="52" t="s">
        <v>625</v>
      </c>
      <c r="G3215" s="7">
        <v>5</v>
      </c>
      <c r="H3215" s="9">
        <v>40</v>
      </c>
      <c r="I3215" s="1">
        <v>20</v>
      </c>
      <c r="J3215" s="1">
        <v>60</v>
      </c>
      <c r="K3215" s="3" t="s">
        <v>61</v>
      </c>
      <c r="L3215" s="3" t="s">
        <v>61</v>
      </c>
      <c r="M3215" s="3" t="s">
        <v>61</v>
      </c>
      <c r="N3215" s="1">
        <v>80</v>
      </c>
      <c r="O3215" s="1">
        <v>20</v>
      </c>
      <c r="P3215" s="3" t="s">
        <v>61</v>
      </c>
      <c r="Q3215" s="8">
        <v>220</v>
      </c>
    </row>
    <row r="3216" spans="3:17" x14ac:dyDescent="0.2">
      <c r="C3216" s="70"/>
      <c r="D3216" s="67"/>
      <c r="E3216" s="4" t="s">
        <v>44</v>
      </c>
      <c r="F3216" s="52" t="s">
        <v>625</v>
      </c>
      <c r="G3216" s="7">
        <v>17</v>
      </c>
      <c r="H3216" s="9">
        <v>23.529411764706001</v>
      </c>
      <c r="I3216" s="3" t="s">
        <v>61</v>
      </c>
      <c r="J3216" s="1">
        <v>23.529411764706001</v>
      </c>
      <c r="K3216" s="3" t="s">
        <v>61</v>
      </c>
      <c r="L3216" s="1">
        <v>5.8823529411760003</v>
      </c>
      <c r="M3216" s="1">
        <v>11.764705882353001</v>
      </c>
      <c r="N3216" s="1">
        <v>70.588235294117993</v>
      </c>
      <c r="O3216" s="1">
        <v>23.529411764706001</v>
      </c>
      <c r="P3216" s="3" t="s">
        <v>61</v>
      </c>
      <c r="Q3216" s="8">
        <v>158.82352941176501</v>
      </c>
    </row>
    <row r="3217" spans="3:17" x14ac:dyDescent="0.2">
      <c r="C3217" s="70"/>
      <c r="D3217" s="67"/>
      <c r="E3217" s="4" t="s">
        <v>37</v>
      </c>
      <c r="F3217" s="52" t="s">
        <v>625</v>
      </c>
      <c r="G3217" s="7">
        <v>11</v>
      </c>
      <c r="H3217" s="9">
        <v>9.0909090909089993</v>
      </c>
      <c r="I3217" s="3" t="s">
        <v>61</v>
      </c>
      <c r="J3217" s="1">
        <v>18.181818181817999</v>
      </c>
      <c r="K3217" s="1">
        <v>9.0909090909089993</v>
      </c>
      <c r="L3217" s="1">
        <v>9.0909090909089993</v>
      </c>
      <c r="M3217" s="1">
        <v>18.181818181817999</v>
      </c>
      <c r="N3217" s="1">
        <v>90.909090909091006</v>
      </c>
      <c r="O3217" s="1">
        <v>9.0909090909089993</v>
      </c>
      <c r="P3217" s="3" t="s">
        <v>61</v>
      </c>
      <c r="Q3217" s="8">
        <v>163.636363636364</v>
      </c>
    </row>
    <row r="3218" spans="3:17" x14ac:dyDescent="0.2">
      <c r="C3218" s="66" t="s">
        <v>45</v>
      </c>
      <c r="D3218" s="64" t="s">
        <v>19</v>
      </c>
      <c r="E3218" s="5" t="s">
        <v>46</v>
      </c>
      <c r="F3218" s="51" t="s">
        <v>624</v>
      </c>
      <c r="G3218" s="6">
        <v>770</v>
      </c>
      <c r="H3218" s="13">
        <v>30.12987012987</v>
      </c>
      <c r="I3218" s="2">
        <v>7.9220779220780004</v>
      </c>
      <c r="J3218" s="2">
        <v>33.506493506494003</v>
      </c>
      <c r="K3218" s="2">
        <v>1.818181818182</v>
      </c>
      <c r="L3218" s="2">
        <v>11.298701298700999</v>
      </c>
      <c r="M3218" s="2">
        <v>20.389610389609999</v>
      </c>
      <c r="N3218" s="2">
        <v>91.298701298701005</v>
      </c>
      <c r="O3218" s="2">
        <v>4.2857142857139996</v>
      </c>
      <c r="P3218" s="2">
        <v>1.168831168831</v>
      </c>
      <c r="Q3218" s="11">
        <v>201.81818181818201</v>
      </c>
    </row>
    <row r="3219" spans="3:17" ht="26" x14ac:dyDescent="0.2">
      <c r="C3219" s="70"/>
      <c r="D3219" s="65"/>
      <c r="E3219" s="4" t="s">
        <v>47</v>
      </c>
      <c r="F3219" s="52" t="s">
        <v>624</v>
      </c>
      <c r="G3219" s="7">
        <v>335</v>
      </c>
      <c r="H3219" s="9">
        <v>20.298507462686999</v>
      </c>
      <c r="I3219" s="1">
        <v>4.7761194029849996</v>
      </c>
      <c r="J3219" s="1">
        <v>21.791044776119001</v>
      </c>
      <c r="K3219" s="1">
        <v>0.89552238805999995</v>
      </c>
      <c r="L3219" s="1">
        <v>4.7761194029849996</v>
      </c>
      <c r="M3219" s="1">
        <v>8.0597014925370001</v>
      </c>
      <c r="N3219" s="1">
        <v>87.761194029850998</v>
      </c>
      <c r="O3219" s="1">
        <v>7.7611940298509996</v>
      </c>
      <c r="P3219" s="1">
        <v>2.985074626866</v>
      </c>
      <c r="Q3219" s="8">
        <v>159.10447761194001</v>
      </c>
    </row>
    <row r="3220" spans="3:17" x14ac:dyDescent="0.2">
      <c r="C3220" s="70"/>
      <c r="D3220" s="65"/>
      <c r="E3220" s="4" t="s">
        <v>48</v>
      </c>
      <c r="F3220" s="52" t="s">
        <v>625</v>
      </c>
      <c r="G3220" s="7">
        <v>34</v>
      </c>
      <c r="H3220" s="9">
        <v>26.470588235293999</v>
      </c>
      <c r="I3220" s="1">
        <v>5.8823529411760003</v>
      </c>
      <c r="J3220" s="1">
        <v>32.352941176470999</v>
      </c>
      <c r="K3220" s="1">
        <v>5.8823529411760003</v>
      </c>
      <c r="L3220" s="1">
        <v>14.705882352941</v>
      </c>
      <c r="M3220" s="1">
        <v>23.529411764706001</v>
      </c>
      <c r="N3220" s="1">
        <v>91.176470588235006</v>
      </c>
      <c r="O3220" s="1">
        <v>5.8823529411760003</v>
      </c>
      <c r="P3220" s="1">
        <v>2.9411764705880001</v>
      </c>
      <c r="Q3220" s="8">
        <v>208.82352941176501</v>
      </c>
    </row>
    <row r="3221" spans="3:17" ht="39" x14ac:dyDescent="0.2">
      <c r="C3221" s="70"/>
      <c r="D3221" s="65"/>
      <c r="E3221" s="4" t="s">
        <v>49</v>
      </c>
      <c r="F3221" s="52" t="s">
        <v>624</v>
      </c>
      <c r="G3221" s="7">
        <v>318</v>
      </c>
      <c r="H3221" s="9">
        <v>19.182389937107001</v>
      </c>
      <c r="I3221" s="1">
        <v>2.5157232704400001</v>
      </c>
      <c r="J3221" s="1">
        <v>14.150943396225999</v>
      </c>
      <c r="K3221" s="1">
        <v>1.88679245283</v>
      </c>
      <c r="L3221" s="1">
        <v>7.547169811321</v>
      </c>
      <c r="M3221" s="1">
        <v>8.8050314465409993</v>
      </c>
      <c r="N3221" s="1">
        <v>87.735849056603996</v>
      </c>
      <c r="O3221" s="1">
        <v>8.4905660377360004</v>
      </c>
      <c r="P3221" s="1">
        <v>0.94339622641499998</v>
      </c>
      <c r="Q3221" s="8">
        <v>151.25786163522</v>
      </c>
    </row>
    <row r="3222" spans="3:17" x14ac:dyDescent="0.2">
      <c r="C3222" s="70"/>
      <c r="D3222" s="65"/>
      <c r="E3222" s="4" t="s">
        <v>50</v>
      </c>
      <c r="F3222" s="52" t="s">
        <v>625</v>
      </c>
      <c r="G3222" s="7">
        <v>18</v>
      </c>
      <c r="H3222" s="9">
        <v>27.777777777777999</v>
      </c>
      <c r="I3222" s="3" t="s">
        <v>61</v>
      </c>
      <c r="J3222" s="1">
        <v>5.5555555555560003</v>
      </c>
      <c r="K3222" s="3" t="s">
        <v>61</v>
      </c>
      <c r="L3222" s="3" t="s">
        <v>61</v>
      </c>
      <c r="M3222" s="3" t="s">
        <v>61</v>
      </c>
      <c r="N3222" s="1">
        <v>38.888888888888999</v>
      </c>
      <c r="O3222" s="1">
        <v>44.444444444444002</v>
      </c>
      <c r="P3222" s="3" t="s">
        <v>61</v>
      </c>
      <c r="Q3222" s="8">
        <v>116.666666666667</v>
      </c>
    </row>
    <row r="3223" spans="3:17" x14ac:dyDescent="0.2">
      <c r="C3223" s="70"/>
      <c r="D3223" s="65"/>
      <c r="E3223" s="4" t="s">
        <v>44</v>
      </c>
      <c r="F3223" s="52" t="s">
        <v>625</v>
      </c>
      <c r="G3223" s="7">
        <v>25</v>
      </c>
      <c r="H3223" s="9">
        <v>24</v>
      </c>
      <c r="I3223" s="3" t="s">
        <v>61</v>
      </c>
      <c r="J3223" s="1">
        <v>16</v>
      </c>
      <c r="K3223" s="1">
        <v>4</v>
      </c>
      <c r="L3223" s="1">
        <v>4</v>
      </c>
      <c r="M3223" s="1">
        <v>16</v>
      </c>
      <c r="N3223" s="1">
        <v>68</v>
      </c>
      <c r="O3223" s="1">
        <v>16</v>
      </c>
      <c r="P3223" s="1">
        <v>8</v>
      </c>
      <c r="Q3223" s="8">
        <v>156</v>
      </c>
    </row>
    <row r="3224" spans="3:17" x14ac:dyDescent="0.2">
      <c r="C3224" s="70"/>
      <c r="D3224" s="65"/>
      <c r="E3224" s="4" t="s">
        <v>37</v>
      </c>
      <c r="F3224" s="52" t="s">
        <v>625</v>
      </c>
      <c r="G3224" s="7">
        <v>28</v>
      </c>
      <c r="H3224" s="9">
        <v>25</v>
      </c>
      <c r="I3224" s="1">
        <v>17.857142857143</v>
      </c>
      <c r="J3224" s="1">
        <v>35.714285714286</v>
      </c>
      <c r="K3224" s="1">
        <v>3.5714285714290002</v>
      </c>
      <c r="L3224" s="1">
        <v>10.714285714286</v>
      </c>
      <c r="M3224" s="1">
        <v>14.285714285714</v>
      </c>
      <c r="N3224" s="1">
        <v>75</v>
      </c>
      <c r="O3224" s="3" t="s">
        <v>61</v>
      </c>
      <c r="P3224" s="1">
        <v>10.714285714286</v>
      </c>
      <c r="Q3224" s="8">
        <v>192.857142857143</v>
      </c>
    </row>
    <row r="3225" spans="3:17" x14ac:dyDescent="0.2">
      <c r="C3225" s="70"/>
      <c r="D3225" s="65"/>
      <c r="E3225" s="4" t="s">
        <v>51</v>
      </c>
      <c r="F3225" s="52" t="s">
        <v>624</v>
      </c>
      <c r="G3225" s="7">
        <v>1105</v>
      </c>
      <c r="H3225" s="9">
        <v>27.149321266967998</v>
      </c>
      <c r="I3225" s="1">
        <v>6.9683257918550003</v>
      </c>
      <c r="J3225" s="1">
        <v>29.954751131222</v>
      </c>
      <c r="K3225" s="1">
        <v>1.538461538462</v>
      </c>
      <c r="L3225" s="1">
        <v>9.3212669683260003</v>
      </c>
      <c r="M3225" s="1">
        <v>16.651583710406999</v>
      </c>
      <c r="N3225" s="1">
        <v>90.226244343890997</v>
      </c>
      <c r="O3225" s="1">
        <v>5.3393665158369998</v>
      </c>
      <c r="P3225" s="1">
        <v>1.719457013575</v>
      </c>
      <c r="Q3225" s="8">
        <v>188.86877828054301</v>
      </c>
    </row>
    <row r="3226" spans="3:17" x14ac:dyDescent="0.2">
      <c r="C3226" s="70"/>
      <c r="D3226" s="65"/>
      <c r="E3226" s="4" t="s">
        <v>52</v>
      </c>
      <c r="F3226" s="52" t="s">
        <v>624</v>
      </c>
      <c r="G3226" s="7">
        <v>352</v>
      </c>
      <c r="H3226" s="9">
        <v>19.886363636363999</v>
      </c>
      <c r="I3226" s="1">
        <v>2.8409090909089998</v>
      </c>
      <c r="J3226" s="1">
        <v>15.909090909091001</v>
      </c>
      <c r="K3226" s="1">
        <v>2.2727272727269998</v>
      </c>
      <c r="L3226" s="1">
        <v>8.2386363636359992</v>
      </c>
      <c r="M3226" s="1">
        <v>10.227272727273</v>
      </c>
      <c r="N3226" s="1">
        <v>88.068181818181998</v>
      </c>
      <c r="O3226" s="1">
        <v>8.2386363636359992</v>
      </c>
      <c r="P3226" s="1">
        <v>1.136363636364</v>
      </c>
      <c r="Q3226" s="8">
        <v>156.81818181818201</v>
      </c>
    </row>
    <row r="3227" spans="3:17" x14ac:dyDescent="0.2">
      <c r="C3227" s="66" t="s">
        <v>53</v>
      </c>
      <c r="D3227" s="64" t="s">
        <v>19</v>
      </c>
      <c r="E3227" s="5" t="s">
        <v>54</v>
      </c>
      <c r="F3227" s="51" t="s">
        <v>624</v>
      </c>
      <c r="G3227" s="6">
        <v>513</v>
      </c>
      <c r="H3227" s="13">
        <v>20.857699805067998</v>
      </c>
      <c r="I3227" s="2">
        <v>4.4834307992199998</v>
      </c>
      <c r="J3227" s="2">
        <v>24.561403508771999</v>
      </c>
      <c r="K3227" s="2">
        <v>1.559454191033</v>
      </c>
      <c r="L3227" s="2">
        <v>7.0175438596489998</v>
      </c>
      <c r="M3227" s="2">
        <v>11.111111111111001</v>
      </c>
      <c r="N3227" s="2">
        <v>88.304093567251002</v>
      </c>
      <c r="O3227" s="2">
        <v>8.1871345029239997</v>
      </c>
      <c r="P3227" s="2">
        <v>1.7543859649119999</v>
      </c>
      <c r="Q3227" s="11">
        <v>167.836257309942</v>
      </c>
    </row>
    <row r="3228" spans="3:17" x14ac:dyDescent="0.2">
      <c r="C3228" s="70"/>
      <c r="D3228" s="65"/>
      <c r="E3228" s="4" t="s">
        <v>55</v>
      </c>
      <c r="F3228" s="52" t="s">
        <v>624</v>
      </c>
      <c r="G3228" s="7">
        <v>639</v>
      </c>
      <c r="H3228" s="9">
        <v>27.230046948357</v>
      </c>
      <c r="I3228" s="1">
        <v>7.3552425665100003</v>
      </c>
      <c r="J3228" s="1">
        <v>27.543035993739998</v>
      </c>
      <c r="K3228" s="1">
        <v>1.7214397496089999</v>
      </c>
      <c r="L3228" s="1">
        <v>9.546165884194</v>
      </c>
      <c r="M3228" s="1">
        <v>15.649452269171</v>
      </c>
      <c r="N3228" s="1">
        <v>87.949921752739002</v>
      </c>
      <c r="O3228" s="1">
        <v>7.0422535211269999</v>
      </c>
      <c r="P3228" s="1">
        <v>2.1909233176840002</v>
      </c>
      <c r="Q3228" s="8">
        <v>186.22848200313001</v>
      </c>
    </row>
    <row r="3229" spans="3:17" x14ac:dyDescent="0.2">
      <c r="C3229" s="70"/>
      <c r="D3229" s="65"/>
      <c r="E3229" s="4" t="s">
        <v>56</v>
      </c>
      <c r="F3229" s="52" t="s">
        <v>624</v>
      </c>
      <c r="G3229" s="7">
        <v>376</v>
      </c>
      <c r="H3229" s="9">
        <v>28.457446808511001</v>
      </c>
      <c r="I3229" s="1">
        <v>5.8510638297869999</v>
      </c>
      <c r="J3229" s="1">
        <v>26.595744680850999</v>
      </c>
      <c r="K3229" s="1">
        <v>2.1276595744679998</v>
      </c>
      <c r="L3229" s="1">
        <v>10.372340425532</v>
      </c>
      <c r="M3229" s="1">
        <v>18.882978723404001</v>
      </c>
      <c r="N3229" s="1">
        <v>89.627659574467998</v>
      </c>
      <c r="O3229" s="1">
        <v>3.4574468085109999</v>
      </c>
      <c r="P3229" s="1">
        <v>1.3297872340429999</v>
      </c>
      <c r="Q3229" s="8">
        <v>186.70212765957399</v>
      </c>
    </row>
    <row r="3230" spans="3:17" x14ac:dyDescent="0.2">
      <c r="C3230" s="66" t="s">
        <v>57</v>
      </c>
      <c r="D3230" s="64" t="s">
        <v>19</v>
      </c>
      <c r="E3230" s="5" t="s">
        <v>58</v>
      </c>
      <c r="F3230" s="51" t="s">
        <v>624</v>
      </c>
      <c r="G3230" s="6">
        <v>537</v>
      </c>
      <c r="H3230" s="13">
        <v>24.767225325885001</v>
      </c>
      <c r="I3230" s="2">
        <v>6.3314711359400002</v>
      </c>
      <c r="J3230" s="2">
        <v>27.374301675978</v>
      </c>
      <c r="K3230" s="2">
        <v>1.8621973929240001</v>
      </c>
      <c r="L3230" s="2">
        <v>9.8696461824949999</v>
      </c>
      <c r="M3230" s="2">
        <v>12.662942271881001</v>
      </c>
      <c r="N3230" s="2">
        <v>89.757914338920003</v>
      </c>
      <c r="O3230" s="2">
        <v>6.7039106145250003</v>
      </c>
      <c r="P3230" s="2">
        <v>1.4897579143390001</v>
      </c>
      <c r="Q3230" s="11">
        <v>180.81936685288599</v>
      </c>
    </row>
    <row r="3231" spans="3:17" x14ac:dyDescent="0.2">
      <c r="C3231" s="67"/>
      <c r="D3231" s="65"/>
      <c r="E3231" s="4" t="s">
        <v>59</v>
      </c>
      <c r="F3231" s="52" t="s">
        <v>624</v>
      </c>
      <c r="G3231" s="7">
        <v>682</v>
      </c>
      <c r="H3231" s="9">
        <v>24.046920821114</v>
      </c>
      <c r="I3231" s="1">
        <v>6.011730205279</v>
      </c>
      <c r="J3231" s="1">
        <v>24.780058651026</v>
      </c>
      <c r="K3231" s="1">
        <v>1.4662756598240001</v>
      </c>
      <c r="L3231" s="1">
        <v>7.7712609970670004</v>
      </c>
      <c r="M3231" s="1">
        <v>14.956011730205001</v>
      </c>
      <c r="N3231" s="1">
        <v>87.683284457477995</v>
      </c>
      <c r="O3231" s="1">
        <v>6.7448680351909998</v>
      </c>
      <c r="P3231" s="1">
        <v>2.199413489736</v>
      </c>
      <c r="Q3231" s="8">
        <v>175.65982404692099</v>
      </c>
    </row>
    <row r="3232" spans="3:17" x14ac:dyDescent="0.2">
      <c r="C3232" s="71"/>
      <c r="D3232" s="68"/>
      <c r="E3232" s="19" t="s">
        <v>60</v>
      </c>
      <c r="F3232" s="53" t="s">
        <v>624</v>
      </c>
      <c r="G3232" s="21">
        <v>309</v>
      </c>
      <c r="H3232" s="36">
        <v>29.449838187701999</v>
      </c>
      <c r="I3232" s="16">
        <v>5.5016181229769998</v>
      </c>
      <c r="J3232" s="16">
        <v>27.831715210355998</v>
      </c>
      <c r="K3232" s="16">
        <v>2.2653721682849999</v>
      </c>
      <c r="L3232" s="16">
        <v>9.7087378640779995</v>
      </c>
      <c r="M3232" s="16">
        <v>18.770226537216999</v>
      </c>
      <c r="N3232" s="16">
        <v>88.025889967637994</v>
      </c>
      <c r="O3232" s="16">
        <v>5.8252427184469999</v>
      </c>
      <c r="P3232" s="16">
        <v>1.618122977346</v>
      </c>
      <c r="Q3232" s="34">
        <v>188.99676375404499</v>
      </c>
    </row>
    <row r="3233" spans="2:22" x14ac:dyDescent="0.2">
      <c r="C3233" s="44" t="s">
        <v>626</v>
      </c>
    </row>
    <row r="3234" spans="2:22" x14ac:dyDescent="0.2">
      <c r="B3234" s="22" t="str">
        <f xml:space="preserve"> HYPERLINK("#'目次'!B45", "[39]")</f>
        <v>[39]</v>
      </c>
      <c r="C3234" s="58" t="s">
        <v>437</v>
      </c>
      <c r="D3234" s="59"/>
      <c r="E3234" s="59"/>
      <c r="F3234" s="59"/>
      <c r="G3234" s="59"/>
      <c r="H3234" s="59"/>
      <c r="I3234" s="59"/>
      <c r="J3234" s="59"/>
      <c r="K3234" s="59"/>
      <c r="L3234" s="59"/>
      <c r="M3234" s="59"/>
      <c r="N3234" s="59"/>
      <c r="O3234" s="59"/>
      <c r="P3234" s="59"/>
      <c r="Q3234" s="59"/>
      <c r="R3234" s="59"/>
      <c r="S3234" s="59"/>
      <c r="T3234" s="59"/>
      <c r="U3234" s="59"/>
      <c r="V3234" s="59"/>
    </row>
    <row r="3237" spans="2:22" x14ac:dyDescent="0.2">
      <c r="C3237" s="58" t="s">
        <v>13</v>
      </c>
      <c r="D3237" s="59"/>
      <c r="E3237" s="59"/>
      <c r="F3237" s="59"/>
      <c r="G3237" s="59"/>
      <c r="H3237" s="59"/>
      <c r="I3237" s="59"/>
      <c r="J3237" s="59"/>
      <c r="K3237" s="59"/>
      <c r="L3237" s="59"/>
      <c r="M3237" s="59"/>
      <c r="N3237" s="59"/>
      <c r="O3237" s="59"/>
      <c r="P3237" s="59"/>
      <c r="Q3237" s="59"/>
      <c r="R3237" s="59"/>
      <c r="S3237" s="59"/>
      <c r="T3237" s="59"/>
      <c r="U3237" s="59"/>
      <c r="V3237" s="59"/>
    </row>
    <row r="3238" spans="2:22" ht="52" x14ac:dyDescent="0.2">
      <c r="C3238" s="60"/>
      <c r="D3238" s="61"/>
      <c r="E3238" s="61"/>
      <c r="F3238" s="61"/>
      <c r="G3238" s="20" t="s">
        <v>14</v>
      </c>
      <c r="H3238" s="25" t="s">
        <v>438</v>
      </c>
      <c r="I3238" s="10" t="s">
        <v>439</v>
      </c>
      <c r="J3238" s="10" t="s">
        <v>440</v>
      </c>
      <c r="K3238" s="10" t="s">
        <v>441</v>
      </c>
      <c r="L3238" s="10" t="s">
        <v>122</v>
      </c>
      <c r="M3238" s="10" t="s">
        <v>37</v>
      </c>
      <c r="N3238" s="26" t="s">
        <v>442</v>
      </c>
    </row>
    <row r="3239" spans="2:22" x14ac:dyDescent="0.2">
      <c r="C3239" s="62"/>
      <c r="D3239" s="63"/>
      <c r="E3239" s="63"/>
      <c r="F3239" s="63"/>
      <c r="G3239" s="23"/>
      <c r="H3239" s="31"/>
      <c r="I3239" s="12"/>
      <c r="J3239" s="12"/>
      <c r="K3239" s="12"/>
      <c r="L3239" s="12"/>
      <c r="M3239" s="12"/>
      <c r="N3239" s="28"/>
    </row>
    <row r="3240" spans="2:22" x14ac:dyDescent="0.2">
      <c r="C3240" s="24"/>
      <c r="D3240" s="30"/>
      <c r="E3240" s="29" t="s">
        <v>14</v>
      </c>
      <c r="F3240" s="50" t="s">
        <v>624</v>
      </c>
      <c r="G3240" s="27">
        <v>1528</v>
      </c>
      <c r="H3240" s="15">
        <v>29.057591623036998</v>
      </c>
      <c r="I3240" s="15">
        <v>2.7486910994759999</v>
      </c>
      <c r="J3240" s="15">
        <v>48.036649214660002</v>
      </c>
      <c r="K3240" s="15">
        <v>9.8821989528799996</v>
      </c>
      <c r="L3240" s="15">
        <v>7.5916230366489996</v>
      </c>
      <c r="M3240" s="15">
        <v>2.6832460732980001</v>
      </c>
      <c r="N3240" s="33">
        <v>79.842931937173006</v>
      </c>
    </row>
    <row r="3241" spans="2:22" x14ac:dyDescent="0.2">
      <c r="C3241" s="69" t="s">
        <v>18</v>
      </c>
      <c r="D3241" s="64" t="s">
        <v>19</v>
      </c>
      <c r="E3241" s="5" t="s">
        <v>20</v>
      </c>
      <c r="F3241" s="51" t="s">
        <v>624</v>
      </c>
      <c r="G3241" s="6">
        <v>763</v>
      </c>
      <c r="H3241" s="13">
        <v>21.231979030144</v>
      </c>
      <c r="I3241" s="2">
        <v>3.8007863695939998</v>
      </c>
      <c r="J3241" s="2">
        <v>53.735255570117999</v>
      </c>
      <c r="K3241" s="2">
        <v>9.8296199213629993</v>
      </c>
      <c r="L3241" s="2">
        <v>8.5190039318479993</v>
      </c>
      <c r="M3241" s="2">
        <v>2.8833551769330001</v>
      </c>
      <c r="N3241" s="11">
        <v>78.768020969855996</v>
      </c>
    </row>
    <row r="3242" spans="2:22" x14ac:dyDescent="0.2">
      <c r="C3242" s="70"/>
      <c r="D3242" s="65"/>
      <c r="E3242" s="4" t="s">
        <v>21</v>
      </c>
      <c r="F3242" s="52" t="s">
        <v>624</v>
      </c>
      <c r="G3242" s="7">
        <v>765</v>
      </c>
      <c r="H3242" s="9">
        <v>36.862745098038999</v>
      </c>
      <c r="I3242" s="1">
        <v>1.6993464052289999</v>
      </c>
      <c r="J3242" s="1">
        <v>42.352941176470999</v>
      </c>
      <c r="K3242" s="1">
        <v>9.9346405228760002</v>
      </c>
      <c r="L3242" s="1">
        <v>6.666666666667</v>
      </c>
      <c r="M3242" s="1">
        <v>2.483660130719</v>
      </c>
      <c r="N3242" s="8">
        <v>80.915032679738999</v>
      </c>
    </row>
    <row r="3243" spans="2:22" x14ac:dyDescent="0.2">
      <c r="C3243" s="66" t="s">
        <v>22</v>
      </c>
      <c r="D3243" s="66" t="s">
        <v>23</v>
      </c>
      <c r="E3243" s="5" t="s">
        <v>24</v>
      </c>
      <c r="F3243" s="51" t="s">
        <v>624</v>
      </c>
      <c r="G3243" s="6">
        <v>302</v>
      </c>
      <c r="H3243" s="13">
        <v>28.807947019867999</v>
      </c>
      <c r="I3243" s="2">
        <v>1.324503311258</v>
      </c>
      <c r="J3243" s="2">
        <v>52.317880794701999</v>
      </c>
      <c r="K3243" s="2">
        <v>9.2715231788079997</v>
      </c>
      <c r="L3243" s="2">
        <v>5.9602649006619997</v>
      </c>
      <c r="M3243" s="2">
        <v>2.3178807947019999</v>
      </c>
      <c r="N3243" s="11">
        <v>82.450331125828001</v>
      </c>
    </row>
    <row r="3244" spans="2:22" x14ac:dyDescent="0.2">
      <c r="C3244" s="70"/>
      <c r="D3244" s="67"/>
      <c r="E3244" s="4" t="s">
        <v>25</v>
      </c>
      <c r="F3244" s="52" t="s">
        <v>624</v>
      </c>
      <c r="G3244" s="7">
        <v>329</v>
      </c>
      <c r="H3244" s="9">
        <v>35.258358662614</v>
      </c>
      <c r="I3244" s="1">
        <v>3.0395136778120002</v>
      </c>
      <c r="J3244" s="1">
        <v>43.465045592705003</v>
      </c>
      <c r="K3244" s="1">
        <v>9.4224924012159992</v>
      </c>
      <c r="L3244" s="1">
        <v>6.3829787234040003</v>
      </c>
      <c r="M3244" s="1">
        <v>2.4316109422490002</v>
      </c>
      <c r="N3244" s="8">
        <v>81.762917933131007</v>
      </c>
    </row>
    <row r="3245" spans="2:22" x14ac:dyDescent="0.2">
      <c r="C3245" s="70"/>
      <c r="D3245" s="67"/>
      <c r="E3245" s="4" t="s">
        <v>26</v>
      </c>
      <c r="F3245" s="52" t="s">
        <v>624</v>
      </c>
      <c r="G3245" s="7">
        <v>355</v>
      </c>
      <c r="H3245" s="9">
        <v>28.732394366196999</v>
      </c>
      <c r="I3245" s="1">
        <v>2.253521126761</v>
      </c>
      <c r="J3245" s="1">
        <v>50.985915492958</v>
      </c>
      <c r="K3245" s="1">
        <v>9.2957746478870007</v>
      </c>
      <c r="L3245" s="1">
        <v>7.3239436619719998</v>
      </c>
      <c r="M3245" s="1">
        <v>1.4084507042250001</v>
      </c>
      <c r="N3245" s="8">
        <v>81.971830985915005</v>
      </c>
    </row>
    <row r="3246" spans="2:22" x14ac:dyDescent="0.2">
      <c r="C3246" s="70"/>
      <c r="D3246" s="67"/>
      <c r="E3246" s="4" t="s">
        <v>27</v>
      </c>
      <c r="F3246" s="52" t="s">
        <v>624</v>
      </c>
      <c r="G3246" s="7">
        <v>254</v>
      </c>
      <c r="H3246" s="9">
        <v>28.740157480314998</v>
      </c>
      <c r="I3246" s="1">
        <v>3.543307086614</v>
      </c>
      <c r="J3246" s="1">
        <v>48.031496062991998</v>
      </c>
      <c r="K3246" s="1">
        <v>9.4488188976380005</v>
      </c>
      <c r="L3246" s="1">
        <v>6.299212598425</v>
      </c>
      <c r="M3246" s="1">
        <v>3.9370078740159999</v>
      </c>
      <c r="N3246" s="8">
        <v>80.314960629921003</v>
      </c>
    </row>
    <row r="3247" spans="2:22" x14ac:dyDescent="0.2">
      <c r="C3247" s="70"/>
      <c r="D3247" s="67"/>
      <c r="E3247" s="4" t="s">
        <v>28</v>
      </c>
      <c r="F3247" s="52" t="s">
        <v>624</v>
      </c>
      <c r="G3247" s="7">
        <v>288</v>
      </c>
      <c r="H3247" s="9">
        <v>22.916666666666998</v>
      </c>
      <c r="I3247" s="1">
        <v>3.8194444444440001</v>
      </c>
      <c r="J3247" s="1">
        <v>45.138888888888999</v>
      </c>
      <c r="K3247" s="1">
        <v>12.152777777778001</v>
      </c>
      <c r="L3247" s="1">
        <v>12.152777777778001</v>
      </c>
      <c r="M3247" s="1">
        <v>3.8194444444440001</v>
      </c>
      <c r="N3247" s="8">
        <v>71.875</v>
      </c>
    </row>
    <row r="3248" spans="2:22" x14ac:dyDescent="0.2">
      <c r="C3248" s="70"/>
      <c r="D3248" s="67"/>
      <c r="E3248" s="4" t="s">
        <v>29</v>
      </c>
      <c r="F3248" s="52" t="s">
        <v>624</v>
      </c>
      <c r="G3248" s="7">
        <v>1226</v>
      </c>
      <c r="H3248" s="9">
        <v>29.119086460032999</v>
      </c>
      <c r="I3248" s="1">
        <v>3.0995106035890001</v>
      </c>
      <c r="J3248" s="1">
        <v>46.982055464927001</v>
      </c>
      <c r="K3248" s="1">
        <v>10.032626427406001</v>
      </c>
      <c r="L3248" s="1">
        <v>7.9934747145190004</v>
      </c>
      <c r="M3248" s="1">
        <v>2.7732463295269998</v>
      </c>
      <c r="N3248" s="8">
        <v>79.200652528548005</v>
      </c>
    </row>
    <row r="3249" spans="3:14" x14ac:dyDescent="0.2">
      <c r="C3249" s="70"/>
      <c r="D3249" s="67"/>
      <c r="E3249" s="4" t="s">
        <v>30</v>
      </c>
      <c r="F3249" s="52" t="s">
        <v>624</v>
      </c>
      <c r="G3249" s="7">
        <v>542</v>
      </c>
      <c r="H3249" s="9">
        <v>25.645756457565</v>
      </c>
      <c r="I3249" s="1">
        <v>3.6900369003689999</v>
      </c>
      <c r="J3249" s="1">
        <v>46.494464944649003</v>
      </c>
      <c r="K3249" s="1">
        <v>10.885608856089</v>
      </c>
      <c r="L3249" s="1">
        <v>9.4095940959409994</v>
      </c>
      <c r="M3249" s="1">
        <v>3.8745387453869999</v>
      </c>
      <c r="N3249" s="8">
        <v>75.830258302583005</v>
      </c>
    </row>
    <row r="3250" spans="3:14" x14ac:dyDescent="0.2">
      <c r="C3250" s="70"/>
      <c r="D3250" s="66" t="s">
        <v>20</v>
      </c>
      <c r="E3250" s="5" t="s">
        <v>24</v>
      </c>
      <c r="F3250" s="51" t="s">
        <v>624</v>
      </c>
      <c r="G3250" s="6">
        <v>153</v>
      </c>
      <c r="H3250" s="13">
        <v>19.607843137254999</v>
      </c>
      <c r="I3250" s="2">
        <v>2.6143790849670001</v>
      </c>
      <c r="J3250" s="2">
        <v>60.784313725490001</v>
      </c>
      <c r="K3250" s="2">
        <v>8.4967320261440005</v>
      </c>
      <c r="L3250" s="2">
        <v>7.1895424836600004</v>
      </c>
      <c r="M3250" s="2">
        <v>1.3071895424840001</v>
      </c>
      <c r="N3250" s="11">
        <v>83.006535947711996</v>
      </c>
    </row>
    <row r="3251" spans="3:14" x14ac:dyDescent="0.2">
      <c r="C3251" s="70"/>
      <c r="D3251" s="67"/>
      <c r="E3251" s="4" t="s">
        <v>25</v>
      </c>
      <c r="F3251" s="52" t="s">
        <v>624</v>
      </c>
      <c r="G3251" s="7">
        <v>174</v>
      </c>
      <c r="H3251" s="9">
        <v>32.183908045976999</v>
      </c>
      <c r="I3251" s="1">
        <v>4.0229885057469996</v>
      </c>
      <c r="J3251" s="1">
        <v>42.528735632184002</v>
      </c>
      <c r="K3251" s="1">
        <v>9.7701149425290001</v>
      </c>
      <c r="L3251" s="1">
        <v>8.6206896551720007</v>
      </c>
      <c r="M3251" s="1">
        <v>2.8735632183909998</v>
      </c>
      <c r="N3251" s="8">
        <v>78.735632183907995</v>
      </c>
    </row>
    <row r="3252" spans="3:14" x14ac:dyDescent="0.2">
      <c r="C3252" s="70"/>
      <c r="D3252" s="67"/>
      <c r="E3252" s="4" t="s">
        <v>26</v>
      </c>
      <c r="F3252" s="52" t="s">
        <v>624</v>
      </c>
      <c r="G3252" s="7">
        <v>180</v>
      </c>
      <c r="H3252" s="9">
        <v>21.111111111111001</v>
      </c>
      <c r="I3252" s="1">
        <v>2.7777777777780002</v>
      </c>
      <c r="J3252" s="1">
        <v>55.555555555555998</v>
      </c>
      <c r="K3252" s="1">
        <v>11.111111111111001</v>
      </c>
      <c r="L3252" s="1">
        <v>7.7777777777779997</v>
      </c>
      <c r="M3252" s="1">
        <v>1.666666666667</v>
      </c>
      <c r="N3252" s="8">
        <v>79.444444444444002</v>
      </c>
    </row>
    <row r="3253" spans="3:14" x14ac:dyDescent="0.2">
      <c r="C3253" s="70"/>
      <c r="D3253" s="67"/>
      <c r="E3253" s="4" t="s">
        <v>27</v>
      </c>
      <c r="F3253" s="52" t="s">
        <v>624</v>
      </c>
      <c r="G3253" s="7">
        <v>121</v>
      </c>
      <c r="H3253" s="9">
        <v>16.528925619835</v>
      </c>
      <c r="I3253" s="1">
        <v>6.6115702479339999</v>
      </c>
      <c r="J3253" s="1">
        <v>57.851239669420998</v>
      </c>
      <c r="K3253" s="1">
        <v>9.0909090909089993</v>
      </c>
      <c r="L3253" s="1">
        <v>5.7851239669419998</v>
      </c>
      <c r="M3253" s="1">
        <v>4.1322314049589997</v>
      </c>
      <c r="N3253" s="8">
        <v>80.991735537189996</v>
      </c>
    </row>
    <row r="3254" spans="3:14" x14ac:dyDescent="0.2">
      <c r="C3254" s="70"/>
      <c r="D3254" s="67"/>
      <c r="E3254" s="4" t="s">
        <v>28</v>
      </c>
      <c r="F3254" s="52" t="s">
        <v>624</v>
      </c>
      <c r="G3254" s="7">
        <v>135</v>
      </c>
      <c r="H3254" s="9">
        <v>13.333333333333</v>
      </c>
      <c r="I3254" s="1">
        <v>3.7037037037039999</v>
      </c>
      <c r="J3254" s="1">
        <v>54.074074074073998</v>
      </c>
      <c r="K3254" s="1">
        <v>10.370370370370001</v>
      </c>
      <c r="L3254" s="1">
        <v>13.333333333333</v>
      </c>
      <c r="M3254" s="1">
        <v>5.1851851851850004</v>
      </c>
      <c r="N3254" s="8">
        <v>71.111111111111001</v>
      </c>
    </row>
    <row r="3255" spans="3:14" x14ac:dyDescent="0.2">
      <c r="C3255" s="70"/>
      <c r="D3255" s="67"/>
      <c r="E3255" s="4" t="s">
        <v>29</v>
      </c>
      <c r="F3255" s="52" t="s">
        <v>624</v>
      </c>
      <c r="G3255" s="7">
        <v>610</v>
      </c>
      <c r="H3255" s="9">
        <v>21.639344262295001</v>
      </c>
      <c r="I3255" s="1">
        <v>4.0983606557380003</v>
      </c>
      <c r="J3255" s="1">
        <v>51.967213114754003</v>
      </c>
      <c r="K3255" s="1">
        <v>10.16393442623</v>
      </c>
      <c r="L3255" s="1">
        <v>8.8524590163930004</v>
      </c>
      <c r="M3255" s="1">
        <v>3.2786885245900002</v>
      </c>
      <c r="N3255" s="8">
        <v>77.704918032787006</v>
      </c>
    </row>
    <row r="3256" spans="3:14" x14ac:dyDescent="0.2">
      <c r="C3256" s="70"/>
      <c r="D3256" s="67"/>
      <c r="E3256" s="4" t="s">
        <v>30</v>
      </c>
      <c r="F3256" s="52" t="s">
        <v>624</v>
      </c>
      <c r="G3256" s="7">
        <v>256</v>
      </c>
      <c r="H3256" s="9">
        <v>14.84375</v>
      </c>
      <c r="I3256" s="1">
        <v>5.078125</v>
      </c>
      <c r="J3256" s="1">
        <v>55.859375</v>
      </c>
      <c r="K3256" s="1">
        <v>9.765625</v>
      </c>
      <c r="L3256" s="1">
        <v>9.765625</v>
      </c>
      <c r="M3256" s="1">
        <v>4.6875</v>
      </c>
      <c r="N3256" s="8">
        <v>75.78125</v>
      </c>
    </row>
    <row r="3257" spans="3:14" x14ac:dyDescent="0.2">
      <c r="C3257" s="70"/>
      <c r="D3257" s="66" t="s">
        <v>21</v>
      </c>
      <c r="E3257" s="5" t="s">
        <v>24</v>
      </c>
      <c r="F3257" s="51" t="s">
        <v>624</v>
      </c>
      <c r="G3257" s="6">
        <v>149</v>
      </c>
      <c r="H3257" s="13">
        <v>38.255033557047</v>
      </c>
      <c r="I3257" s="14" t="s">
        <v>61</v>
      </c>
      <c r="J3257" s="2">
        <v>43.624161073826002</v>
      </c>
      <c r="K3257" s="2">
        <v>10.067114093960001</v>
      </c>
      <c r="L3257" s="2">
        <v>4.6979865771810001</v>
      </c>
      <c r="M3257" s="2">
        <v>3.355704697987</v>
      </c>
      <c r="N3257" s="11">
        <v>81.879194630871993</v>
      </c>
    </row>
    <row r="3258" spans="3:14" x14ac:dyDescent="0.2">
      <c r="C3258" s="70"/>
      <c r="D3258" s="67"/>
      <c r="E3258" s="4" t="s">
        <v>25</v>
      </c>
      <c r="F3258" s="52" t="s">
        <v>624</v>
      </c>
      <c r="G3258" s="7">
        <v>155</v>
      </c>
      <c r="H3258" s="9">
        <v>38.709677419355003</v>
      </c>
      <c r="I3258" s="1">
        <v>1.935483870968</v>
      </c>
      <c r="J3258" s="1">
        <v>44.516129032258</v>
      </c>
      <c r="K3258" s="1">
        <v>9.0322580645160002</v>
      </c>
      <c r="L3258" s="1">
        <v>3.8709677419349999</v>
      </c>
      <c r="M3258" s="1">
        <v>1.935483870968</v>
      </c>
      <c r="N3258" s="8">
        <v>85.161290322580996</v>
      </c>
    </row>
    <row r="3259" spans="3:14" x14ac:dyDescent="0.2">
      <c r="C3259" s="70"/>
      <c r="D3259" s="67"/>
      <c r="E3259" s="4" t="s">
        <v>26</v>
      </c>
      <c r="F3259" s="52" t="s">
        <v>624</v>
      </c>
      <c r="G3259" s="7">
        <v>175</v>
      </c>
      <c r="H3259" s="9">
        <v>36.571428571429003</v>
      </c>
      <c r="I3259" s="1">
        <v>1.714285714286</v>
      </c>
      <c r="J3259" s="1">
        <v>46.285714285714</v>
      </c>
      <c r="K3259" s="1">
        <v>7.4285714285709998</v>
      </c>
      <c r="L3259" s="1">
        <v>6.8571428571429998</v>
      </c>
      <c r="M3259" s="1">
        <v>1.142857142857</v>
      </c>
      <c r="N3259" s="8">
        <v>84.571428571428996</v>
      </c>
    </row>
    <row r="3260" spans="3:14" x14ac:dyDescent="0.2">
      <c r="C3260" s="70"/>
      <c r="D3260" s="67"/>
      <c r="E3260" s="4" t="s">
        <v>27</v>
      </c>
      <c r="F3260" s="52" t="s">
        <v>624</v>
      </c>
      <c r="G3260" s="7">
        <v>133</v>
      </c>
      <c r="H3260" s="9">
        <v>39.849624060149999</v>
      </c>
      <c r="I3260" s="1">
        <v>0.75187969924800002</v>
      </c>
      <c r="J3260" s="1">
        <v>39.097744360901999</v>
      </c>
      <c r="K3260" s="1">
        <v>9.7744360902260006</v>
      </c>
      <c r="L3260" s="1">
        <v>6.766917293233</v>
      </c>
      <c r="M3260" s="1">
        <v>3.7593984962409999</v>
      </c>
      <c r="N3260" s="8">
        <v>79.699248120300993</v>
      </c>
    </row>
    <row r="3261" spans="3:14" x14ac:dyDescent="0.2">
      <c r="C3261" s="70"/>
      <c r="D3261" s="67"/>
      <c r="E3261" s="4" t="s">
        <v>28</v>
      </c>
      <c r="F3261" s="52" t="s">
        <v>624</v>
      </c>
      <c r="G3261" s="7">
        <v>153</v>
      </c>
      <c r="H3261" s="9">
        <v>31.372549019608002</v>
      </c>
      <c r="I3261" s="1">
        <v>3.9215686274510002</v>
      </c>
      <c r="J3261" s="1">
        <v>37.254901960783997</v>
      </c>
      <c r="K3261" s="1">
        <v>13.725490196078001</v>
      </c>
      <c r="L3261" s="1">
        <v>11.111111111111001</v>
      </c>
      <c r="M3261" s="1">
        <v>2.6143790849670001</v>
      </c>
      <c r="N3261" s="8">
        <v>72.549019607842993</v>
      </c>
    </row>
    <row r="3262" spans="3:14" x14ac:dyDescent="0.2">
      <c r="C3262" s="70"/>
      <c r="D3262" s="67"/>
      <c r="E3262" s="4" t="s">
        <v>29</v>
      </c>
      <c r="F3262" s="52" t="s">
        <v>624</v>
      </c>
      <c r="G3262" s="7">
        <v>616</v>
      </c>
      <c r="H3262" s="9">
        <v>36.525974025974001</v>
      </c>
      <c r="I3262" s="1">
        <v>2.1103896103899999</v>
      </c>
      <c r="J3262" s="1">
        <v>42.045454545455001</v>
      </c>
      <c r="K3262" s="1">
        <v>9.9025974025969994</v>
      </c>
      <c r="L3262" s="1">
        <v>7.1428571428570002</v>
      </c>
      <c r="M3262" s="1">
        <v>2.2727272727269998</v>
      </c>
      <c r="N3262" s="8">
        <v>80.681818181818002</v>
      </c>
    </row>
    <row r="3263" spans="3:14" x14ac:dyDescent="0.2">
      <c r="C3263" s="70"/>
      <c r="D3263" s="67"/>
      <c r="E3263" s="4" t="s">
        <v>30</v>
      </c>
      <c r="F3263" s="52" t="s">
        <v>624</v>
      </c>
      <c r="G3263" s="7">
        <v>286</v>
      </c>
      <c r="H3263" s="9">
        <v>35.314685314685001</v>
      </c>
      <c r="I3263" s="1">
        <v>2.4475524475519999</v>
      </c>
      <c r="J3263" s="1">
        <v>38.111888111888</v>
      </c>
      <c r="K3263" s="1">
        <v>11.888111888112</v>
      </c>
      <c r="L3263" s="1">
        <v>9.0909090909089993</v>
      </c>
      <c r="M3263" s="1">
        <v>3.1468531468530001</v>
      </c>
      <c r="N3263" s="8">
        <v>75.874125874125994</v>
      </c>
    </row>
    <row r="3264" spans="3:14" x14ac:dyDescent="0.2">
      <c r="C3264" s="66" t="s">
        <v>31</v>
      </c>
      <c r="D3264" s="66" t="s">
        <v>23</v>
      </c>
      <c r="E3264" s="5" t="s">
        <v>32</v>
      </c>
      <c r="F3264" s="51" t="s">
        <v>624</v>
      </c>
      <c r="G3264" s="6">
        <v>72</v>
      </c>
      <c r="H3264" s="13">
        <v>20.833333333333002</v>
      </c>
      <c r="I3264" s="2">
        <v>2.7777777777780002</v>
      </c>
      <c r="J3264" s="2">
        <v>50</v>
      </c>
      <c r="K3264" s="2">
        <v>13.888888888888999</v>
      </c>
      <c r="L3264" s="2">
        <v>11.111111111111001</v>
      </c>
      <c r="M3264" s="2">
        <v>1.3888888888890001</v>
      </c>
      <c r="N3264" s="11">
        <v>73.611111111111001</v>
      </c>
    </row>
    <row r="3265" spans="3:14" ht="26" x14ac:dyDescent="0.2">
      <c r="C3265" s="70"/>
      <c r="D3265" s="67"/>
      <c r="E3265" s="4" t="s">
        <v>33</v>
      </c>
      <c r="F3265" s="52" t="s">
        <v>624</v>
      </c>
      <c r="G3265" s="7">
        <v>1007</v>
      </c>
      <c r="H3265" s="9">
        <v>29.990069513405999</v>
      </c>
      <c r="I3265" s="1">
        <v>1.3902681231380001</v>
      </c>
      <c r="J3265" s="1">
        <v>48.460774577953998</v>
      </c>
      <c r="K3265" s="1">
        <v>9.8311817279049993</v>
      </c>
      <c r="L3265" s="1">
        <v>8.0436941410130007</v>
      </c>
      <c r="M3265" s="1">
        <v>2.2840119165839998</v>
      </c>
      <c r="N3265" s="8">
        <v>79.841112214499006</v>
      </c>
    </row>
    <row r="3266" spans="3:14" ht="39" x14ac:dyDescent="0.2">
      <c r="C3266" s="70"/>
      <c r="D3266" s="67"/>
      <c r="E3266" s="4" t="s">
        <v>34</v>
      </c>
      <c r="F3266" s="52" t="s">
        <v>625</v>
      </c>
      <c r="G3266" s="7">
        <v>15</v>
      </c>
      <c r="H3266" s="9">
        <v>26.666666666666998</v>
      </c>
      <c r="I3266" s="1">
        <v>6.666666666667</v>
      </c>
      <c r="J3266" s="1">
        <v>33.333333333333002</v>
      </c>
      <c r="K3266" s="1">
        <v>20</v>
      </c>
      <c r="L3266" s="1">
        <v>6.666666666667</v>
      </c>
      <c r="M3266" s="1">
        <v>6.666666666667</v>
      </c>
      <c r="N3266" s="8">
        <v>66.666666666666998</v>
      </c>
    </row>
    <row r="3267" spans="3:14" ht="39" x14ac:dyDescent="0.2">
      <c r="C3267" s="70"/>
      <c r="D3267" s="67"/>
      <c r="E3267" s="4" t="s">
        <v>35</v>
      </c>
      <c r="F3267" s="52" t="s">
        <v>624</v>
      </c>
      <c r="G3267" s="7">
        <v>197</v>
      </c>
      <c r="H3267" s="9">
        <v>23.857868020304998</v>
      </c>
      <c r="I3267" s="1">
        <v>6.598984771574</v>
      </c>
      <c r="J3267" s="1">
        <v>53.299492385786998</v>
      </c>
      <c r="K3267" s="1">
        <v>8.1218274111680007</v>
      </c>
      <c r="L3267" s="1">
        <v>6.598984771574</v>
      </c>
      <c r="M3267" s="1">
        <v>1.522842639594</v>
      </c>
      <c r="N3267" s="8">
        <v>83.756345177664997</v>
      </c>
    </row>
    <row r="3268" spans="3:14" ht="26" x14ac:dyDescent="0.2">
      <c r="C3268" s="70"/>
      <c r="D3268" s="67"/>
      <c r="E3268" s="4" t="s">
        <v>36</v>
      </c>
      <c r="F3268" s="52" t="s">
        <v>624</v>
      </c>
      <c r="G3268" s="7">
        <v>205</v>
      </c>
      <c r="H3268" s="9">
        <v>32.682926829267998</v>
      </c>
      <c r="I3268" s="1">
        <v>5.8536585365849998</v>
      </c>
      <c r="J3268" s="1">
        <v>42.439024390244001</v>
      </c>
      <c r="K3268" s="1">
        <v>10.731707317073001</v>
      </c>
      <c r="L3268" s="1">
        <v>4.8780487804880002</v>
      </c>
      <c r="M3268" s="1">
        <v>3.4146341463410002</v>
      </c>
      <c r="N3268" s="8">
        <v>80.975609756097995</v>
      </c>
    </row>
    <row r="3269" spans="3:14" x14ac:dyDescent="0.2">
      <c r="C3269" s="70"/>
      <c r="D3269" s="67"/>
      <c r="E3269" s="4" t="s">
        <v>37</v>
      </c>
      <c r="F3269" s="52" t="s">
        <v>625</v>
      </c>
      <c r="G3269" s="7">
        <v>32</v>
      </c>
      <c r="H3269" s="9">
        <v>28.125</v>
      </c>
      <c r="I3269" s="3" t="s">
        <v>61</v>
      </c>
      <c r="J3269" s="1">
        <v>40.625</v>
      </c>
      <c r="K3269" s="1">
        <v>3.125</v>
      </c>
      <c r="L3269" s="1">
        <v>9.375</v>
      </c>
      <c r="M3269" s="1">
        <v>18.75</v>
      </c>
      <c r="N3269" s="8">
        <v>68.75</v>
      </c>
    </row>
    <row r="3270" spans="3:14" x14ac:dyDescent="0.2">
      <c r="C3270" s="70"/>
      <c r="D3270" s="66" t="s">
        <v>20</v>
      </c>
      <c r="E3270" s="5" t="s">
        <v>32</v>
      </c>
      <c r="F3270" s="51" t="s">
        <v>625</v>
      </c>
      <c r="G3270" s="6">
        <v>38</v>
      </c>
      <c r="H3270" s="13">
        <v>7.8947368421049999</v>
      </c>
      <c r="I3270" s="2">
        <v>2.6315789473679998</v>
      </c>
      <c r="J3270" s="2">
        <v>60.526315789473998</v>
      </c>
      <c r="K3270" s="2">
        <v>18.421052631578998</v>
      </c>
      <c r="L3270" s="2">
        <v>7.8947368421049999</v>
      </c>
      <c r="M3270" s="2">
        <v>2.6315789473679998</v>
      </c>
      <c r="N3270" s="11">
        <v>71.052631578947</v>
      </c>
    </row>
    <row r="3271" spans="3:14" ht="26" x14ac:dyDescent="0.2">
      <c r="C3271" s="70"/>
      <c r="D3271" s="67"/>
      <c r="E3271" s="4" t="s">
        <v>33</v>
      </c>
      <c r="F3271" s="52" t="s">
        <v>624</v>
      </c>
      <c r="G3271" s="7">
        <v>566</v>
      </c>
      <c r="H3271" s="9">
        <v>24.028268551237002</v>
      </c>
      <c r="I3271" s="1">
        <v>1.5901060070669999</v>
      </c>
      <c r="J3271" s="1">
        <v>53.710247349823</v>
      </c>
      <c r="K3271" s="1">
        <v>9.0106007067139995</v>
      </c>
      <c r="L3271" s="1">
        <v>9.0106007067139995</v>
      </c>
      <c r="M3271" s="1">
        <v>2.6501766784449998</v>
      </c>
      <c r="N3271" s="8">
        <v>79.328621908127005</v>
      </c>
    </row>
    <row r="3272" spans="3:14" ht="39" x14ac:dyDescent="0.2">
      <c r="C3272" s="70"/>
      <c r="D3272" s="67"/>
      <c r="E3272" s="4" t="s">
        <v>34</v>
      </c>
      <c r="F3272" s="52" t="s">
        <v>625</v>
      </c>
      <c r="G3272" s="7">
        <v>7</v>
      </c>
      <c r="H3272" s="9">
        <v>14.285714285714</v>
      </c>
      <c r="I3272" s="3" t="s">
        <v>61</v>
      </c>
      <c r="J3272" s="1">
        <v>57.142857142856997</v>
      </c>
      <c r="K3272" s="1">
        <v>14.285714285714</v>
      </c>
      <c r="L3272" s="1">
        <v>14.285714285714</v>
      </c>
      <c r="M3272" s="3" t="s">
        <v>61</v>
      </c>
      <c r="N3272" s="8">
        <v>71.428571428571004</v>
      </c>
    </row>
    <row r="3273" spans="3:14" ht="39" x14ac:dyDescent="0.2">
      <c r="C3273" s="70"/>
      <c r="D3273" s="67"/>
      <c r="E3273" s="4" t="s">
        <v>35</v>
      </c>
      <c r="F3273" s="52" t="s">
        <v>624</v>
      </c>
      <c r="G3273" s="7">
        <v>78</v>
      </c>
      <c r="H3273" s="9">
        <v>11.538461538462</v>
      </c>
      <c r="I3273" s="1">
        <v>12.820512820513001</v>
      </c>
      <c r="J3273" s="1">
        <v>55.128205128205003</v>
      </c>
      <c r="K3273" s="1">
        <v>8.9743589743589993</v>
      </c>
      <c r="L3273" s="1">
        <v>10.25641025641</v>
      </c>
      <c r="M3273" s="1">
        <v>1.2820512820509999</v>
      </c>
      <c r="N3273" s="8">
        <v>79.487179487179006</v>
      </c>
    </row>
    <row r="3274" spans="3:14" ht="26" x14ac:dyDescent="0.2">
      <c r="C3274" s="70"/>
      <c r="D3274" s="67"/>
      <c r="E3274" s="4" t="s">
        <v>36</v>
      </c>
      <c r="F3274" s="52" t="s">
        <v>624</v>
      </c>
      <c r="G3274" s="7">
        <v>58</v>
      </c>
      <c r="H3274" s="9">
        <v>15.517241379310001</v>
      </c>
      <c r="I3274" s="1">
        <v>15.517241379310001</v>
      </c>
      <c r="J3274" s="1">
        <v>50</v>
      </c>
      <c r="K3274" s="1">
        <v>15.517241379310001</v>
      </c>
      <c r="L3274" s="3" t="s">
        <v>61</v>
      </c>
      <c r="M3274" s="1">
        <v>3.4482758620689999</v>
      </c>
      <c r="N3274" s="8">
        <v>81.034482758620996</v>
      </c>
    </row>
    <row r="3275" spans="3:14" x14ac:dyDescent="0.2">
      <c r="C3275" s="70"/>
      <c r="D3275" s="67"/>
      <c r="E3275" s="4" t="s">
        <v>37</v>
      </c>
      <c r="F3275" s="52" t="s">
        <v>625</v>
      </c>
      <c r="G3275" s="7">
        <v>16</v>
      </c>
      <c r="H3275" s="9">
        <v>25</v>
      </c>
      <c r="I3275" s="3" t="s">
        <v>61</v>
      </c>
      <c r="J3275" s="1">
        <v>43.75</v>
      </c>
      <c r="K3275" s="3" t="s">
        <v>61</v>
      </c>
      <c r="L3275" s="1">
        <v>12.5</v>
      </c>
      <c r="M3275" s="1">
        <v>18.75</v>
      </c>
      <c r="N3275" s="8">
        <v>68.75</v>
      </c>
    </row>
    <row r="3276" spans="3:14" x14ac:dyDescent="0.2">
      <c r="C3276" s="70"/>
      <c r="D3276" s="66" t="s">
        <v>21</v>
      </c>
      <c r="E3276" s="5" t="s">
        <v>32</v>
      </c>
      <c r="F3276" s="51" t="s">
        <v>625</v>
      </c>
      <c r="G3276" s="6">
        <v>34</v>
      </c>
      <c r="H3276" s="13">
        <v>35.294117647058997</v>
      </c>
      <c r="I3276" s="2">
        <v>2.9411764705880001</v>
      </c>
      <c r="J3276" s="2">
        <v>38.235294117647001</v>
      </c>
      <c r="K3276" s="2">
        <v>8.8235294117649996</v>
      </c>
      <c r="L3276" s="2">
        <v>14.705882352941</v>
      </c>
      <c r="M3276" s="14" t="s">
        <v>61</v>
      </c>
      <c r="N3276" s="11">
        <v>76.470588235294002</v>
      </c>
    </row>
    <row r="3277" spans="3:14" ht="26" x14ac:dyDescent="0.2">
      <c r="C3277" s="70"/>
      <c r="D3277" s="67"/>
      <c r="E3277" s="4" t="s">
        <v>33</v>
      </c>
      <c r="F3277" s="52" t="s">
        <v>624</v>
      </c>
      <c r="G3277" s="7">
        <v>441</v>
      </c>
      <c r="H3277" s="9">
        <v>37.641723356009003</v>
      </c>
      <c r="I3277" s="1">
        <v>1.133786848073</v>
      </c>
      <c r="J3277" s="1">
        <v>41.723356009070002</v>
      </c>
      <c r="K3277" s="1">
        <v>10.884353741497</v>
      </c>
      <c r="L3277" s="1">
        <v>6.8027210884349998</v>
      </c>
      <c r="M3277" s="1">
        <v>1.8140589569159999</v>
      </c>
      <c r="N3277" s="8">
        <v>80.498866213151999</v>
      </c>
    </row>
    <row r="3278" spans="3:14" ht="39" x14ac:dyDescent="0.2">
      <c r="C3278" s="70"/>
      <c r="D3278" s="67"/>
      <c r="E3278" s="4" t="s">
        <v>34</v>
      </c>
      <c r="F3278" s="52" t="s">
        <v>625</v>
      </c>
      <c r="G3278" s="7">
        <v>8</v>
      </c>
      <c r="H3278" s="9">
        <v>37.5</v>
      </c>
      <c r="I3278" s="1">
        <v>12.5</v>
      </c>
      <c r="J3278" s="1">
        <v>12.5</v>
      </c>
      <c r="K3278" s="1">
        <v>25</v>
      </c>
      <c r="L3278" s="3" t="s">
        <v>61</v>
      </c>
      <c r="M3278" s="1">
        <v>12.5</v>
      </c>
      <c r="N3278" s="8">
        <v>62.5</v>
      </c>
    </row>
    <row r="3279" spans="3:14" ht="39" x14ac:dyDescent="0.2">
      <c r="C3279" s="70"/>
      <c r="D3279" s="67"/>
      <c r="E3279" s="4" t="s">
        <v>35</v>
      </c>
      <c r="F3279" s="52" t="s">
        <v>624</v>
      </c>
      <c r="G3279" s="7">
        <v>119</v>
      </c>
      <c r="H3279" s="9">
        <v>31.932773109244</v>
      </c>
      <c r="I3279" s="1">
        <v>2.5210084033609998</v>
      </c>
      <c r="J3279" s="1">
        <v>52.100840336133999</v>
      </c>
      <c r="K3279" s="1">
        <v>7.5630252100839996</v>
      </c>
      <c r="L3279" s="1">
        <v>4.2016806722690001</v>
      </c>
      <c r="M3279" s="1">
        <v>1.680672268908</v>
      </c>
      <c r="N3279" s="8">
        <v>86.554621848739004</v>
      </c>
    </row>
    <row r="3280" spans="3:14" ht="26" x14ac:dyDescent="0.2">
      <c r="C3280" s="70"/>
      <c r="D3280" s="67"/>
      <c r="E3280" s="4" t="s">
        <v>36</v>
      </c>
      <c r="F3280" s="52" t="s">
        <v>624</v>
      </c>
      <c r="G3280" s="7">
        <v>147</v>
      </c>
      <c r="H3280" s="9">
        <v>39.455782312925002</v>
      </c>
      <c r="I3280" s="1">
        <v>2.040816326531</v>
      </c>
      <c r="J3280" s="1">
        <v>39.455782312925002</v>
      </c>
      <c r="K3280" s="1">
        <v>8.8435374149660007</v>
      </c>
      <c r="L3280" s="1">
        <v>6.8027210884349998</v>
      </c>
      <c r="M3280" s="1">
        <v>3.4013605442179999</v>
      </c>
      <c r="N3280" s="8">
        <v>80.952380952381006</v>
      </c>
    </row>
    <row r="3281" spans="3:14" x14ac:dyDescent="0.2">
      <c r="C3281" s="70"/>
      <c r="D3281" s="67"/>
      <c r="E3281" s="4" t="s">
        <v>37</v>
      </c>
      <c r="F3281" s="52" t="s">
        <v>625</v>
      </c>
      <c r="G3281" s="7">
        <v>16</v>
      </c>
      <c r="H3281" s="9">
        <v>31.25</v>
      </c>
      <c r="I3281" s="3" t="s">
        <v>61</v>
      </c>
      <c r="J3281" s="1">
        <v>37.5</v>
      </c>
      <c r="K3281" s="1">
        <v>6.25</v>
      </c>
      <c r="L3281" s="1">
        <v>6.25</v>
      </c>
      <c r="M3281" s="1">
        <v>18.75</v>
      </c>
      <c r="N3281" s="8">
        <v>68.75</v>
      </c>
    </row>
    <row r="3282" spans="3:14" x14ac:dyDescent="0.2">
      <c r="C3282" s="66" t="s">
        <v>38</v>
      </c>
      <c r="D3282" s="66" t="s">
        <v>23</v>
      </c>
      <c r="E3282" s="5" t="s">
        <v>39</v>
      </c>
      <c r="F3282" s="51" t="s">
        <v>624</v>
      </c>
      <c r="G3282" s="6">
        <v>458</v>
      </c>
      <c r="H3282" s="13">
        <v>26.419213973799</v>
      </c>
      <c r="I3282" s="2">
        <v>5.8951965065499996</v>
      </c>
      <c r="J3282" s="2">
        <v>48.034934497816998</v>
      </c>
      <c r="K3282" s="2">
        <v>9.8253275109170009</v>
      </c>
      <c r="L3282" s="2">
        <v>6.5502183406109999</v>
      </c>
      <c r="M3282" s="2">
        <v>3.275109170306</v>
      </c>
      <c r="N3282" s="11">
        <v>80.349344978166002</v>
      </c>
    </row>
    <row r="3283" spans="3:14" x14ac:dyDescent="0.2">
      <c r="C3283" s="70"/>
      <c r="D3283" s="67"/>
      <c r="E3283" s="4" t="s">
        <v>40</v>
      </c>
      <c r="F3283" s="52" t="s">
        <v>624</v>
      </c>
      <c r="G3283" s="7">
        <v>973</v>
      </c>
      <c r="H3283" s="9">
        <v>29.290853031859999</v>
      </c>
      <c r="I3283" s="1">
        <v>1.438848920863</v>
      </c>
      <c r="J3283" s="1">
        <v>49.743062692702999</v>
      </c>
      <c r="K3283" s="1">
        <v>9.3525179856119998</v>
      </c>
      <c r="L3283" s="1">
        <v>7.8108941418290003</v>
      </c>
      <c r="M3283" s="1">
        <v>2.363823227133</v>
      </c>
      <c r="N3283" s="8">
        <v>80.472764645427006</v>
      </c>
    </row>
    <row r="3284" spans="3:14" x14ac:dyDescent="0.2">
      <c r="C3284" s="70"/>
      <c r="D3284" s="67"/>
      <c r="E3284" s="4" t="s">
        <v>41</v>
      </c>
      <c r="F3284" s="52" t="s">
        <v>624</v>
      </c>
      <c r="G3284" s="7">
        <v>0</v>
      </c>
      <c r="H3284" s="17" t="s">
        <v>61</v>
      </c>
      <c r="I3284" s="3" t="s">
        <v>61</v>
      </c>
      <c r="J3284" s="3" t="s">
        <v>61</v>
      </c>
      <c r="K3284" s="3" t="s">
        <v>61</v>
      </c>
      <c r="L3284" s="3" t="s">
        <v>61</v>
      </c>
      <c r="M3284" s="3" t="s">
        <v>61</v>
      </c>
      <c r="N3284" s="18" t="s">
        <v>61</v>
      </c>
    </row>
    <row r="3285" spans="3:14" x14ac:dyDescent="0.2">
      <c r="C3285" s="70"/>
      <c r="D3285" s="67"/>
      <c r="E3285" s="4" t="s">
        <v>42</v>
      </c>
      <c r="F3285" s="52" t="s">
        <v>625</v>
      </c>
      <c r="G3285" s="7">
        <v>34</v>
      </c>
      <c r="H3285" s="9">
        <v>47.058823529412003</v>
      </c>
      <c r="I3285" s="3" t="s">
        <v>61</v>
      </c>
      <c r="J3285" s="1">
        <v>38.235294117647001</v>
      </c>
      <c r="K3285" s="1">
        <v>11.764705882353001</v>
      </c>
      <c r="L3285" s="1">
        <v>2.9411764705880001</v>
      </c>
      <c r="M3285" s="3" t="s">
        <v>61</v>
      </c>
      <c r="N3285" s="8">
        <v>85.294117647058997</v>
      </c>
    </row>
    <row r="3286" spans="3:14" x14ac:dyDescent="0.2">
      <c r="C3286" s="70"/>
      <c r="D3286" s="67"/>
      <c r="E3286" s="4" t="s">
        <v>43</v>
      </c>
      <c r="F3286" s="52" t="s">
        <v>625</v>
      </c>
      <c r="G3286" s="7">
        <v>10</v>
      </c>
      <c r="H3286" s="9">
        <v>40</v>
      </c>
      <c r="I3286" s="3" t="s">
        <v>61</v>
      </c>
      <c r="J3286" s="1">
        <v>40</v>
      </c>
      <c r="K3286" s="1">
        <v>10</v>
      </c>
      <c r="L3286" s="3" t="s">
        <v>61</v>
      </c>
      <c r="M3286" s="1">
        <v>10</v>
      </c>
      <c r="N3286" s="8">
        <v>80</v>
      </c>
    </row>
    <row r="3287" spans="3:14" x14ac:dyDescent="0.2">
      <c r="C3287" s="70"/>
      <c r="D3287" s="67"/>
      <c r="E3287" s="4" t="s">
        <v>44</v>
      </c>
      <c r="F3287" s="52" t="s">
        <v>625</v>
      </c>
      <c r="G3287" s="7">
        <v>31</v>
      </c>
      <c r="H3287" s="9">
        <v>35.483870967742</v>
      </c>
      <c r="I3287" s="1">
        <v>3.2258064516129998</v>
      </c>
      <c r="J3287" s="1">
        <v>25.806451612903</v>
      </c>
      <c r="K3287" s="1">
        <v>19.354838709677001</v>
      </c>
      <c r="L3287" s="1">
        <v>16.129032258064999</v>
      </c>
      <c r="M3287" s="3" t="s">
        <v>61</v>
      </c>
      <c r="N3287" s="8">
        <v>64.516129032257993</v>
      </c>
    </row>
    <row r="3288" spans="3:14" x14ac:dyDescent="0.2">
      <c r="C3288" s="70"/>
      <c r="D3288" s="67"/>
      <c r="E3288" s="4" t="s">
        <v>37</v>
      </c>
      <c r="F3288" s="52" t="s">
        <v>625</v>
      </c>
      <c r="G3288" s="7">
        <v>22</v>
      </c>
      <c r="H3288" s="9">
        <v>31.818181818182001</v>
      </c>
      <c r="I3288" s="3" t="s">
        <v>61</v>
      </c>
      <c r="J3288" s="1">
        <v>22.727272727273</v>
      </c>
      <c r="K3288" s="1">
        <v>18.181818181817999</v>
      </c>
      <c r="L3288" s="1">
        <v>18.181818181817999</v>
      </c>
      <c r="M3288" s="1">
        <v>9.0909090909089993</v>
      </c>
      <c r="N3288" s="8">
        <v>54.545454545455001</v>
      </c>
    </row>
    <row r="3289" spans="3:14" x14ac:dyDescent="0.2">
      <c r="C3289" s="70"/>
      <c r="D3289" s="66" t="s">
        <v>20</v>
      </c>
      <c r="E3289" s="5" t="s">
        <v>39</v>
      </c>
      <c r="F3289" s="51" t="s">
        <v>624</v>
      </c>
      <c r="G3289" s="6">
        <v>175</v>
      </c>
      <c r="H3289" s="13">
        <v>13.142857142857</v>
      </c>
      <c r="I3289" s="2">
        <v>10.857142857143</v>
      </c>
      <c r="J3289" s="2">
        <v>53.142857142856997</v>
      </c>
      <c r="K3289" s="2">
        <v>13.142857142857</v>
      </c>
      <c r="L3289" s="2">
        <v>6.2857142857139996</v>
      </c>
      <c r="M3289" s="2">
        <v>3.4285714285709998</v>
      </c>
      <c r="N3289" s="11">
        <v>77.142857142856997</v>
      </c>
    </row>
    <row r="3290" spans="3:14" x14ac:dyDescent="0.2">
      <c r="C3290" s="70"/>
      <c r="D3290" s="67"/>
      <c r="E3290" s="4" t="s">
        <v>40</v>
      </c>
      <c r="F3290" s="52" t="s">
        <v>624</v>
      </c>
      <c r="G3290" s="7">
        <v>538</v>
      </c>
      <c r="H3290" s="9">
        <v>22.490706319703001</v>
      </c>
      <c r="I3290" s="1">
        <v>1.672862453532</v>
      </c>
      <c r="J3290" s="1">
        <v>55.576208178439003</v>
      </c>
      <c r="K3290" s="1">
        <v>8.5501858736060008</v>
      </c>
      <c r="L3290" s="1">
        <v>9.1078066914499995</v>
      </c>
      <c r="M3290" s="1">
        <v>2.6022304832710001</v>
      </c>
      <c r="N3290" s="8">
        <v>79.739776951672994</v>
      </c>
    </row>
    <row r="3291" spans="3:14" x14ac:dyDescent="0.2">
      <c r="C3291" s="70"/>
      <c r="D3291" s="67"/>
      <c r="E3291" s="4" t="s">
        <v>41</v>
      </c>
      <c r="F3291" s="52" t="s">
        <v>624</v>
      </c>
      <c r="G3291" s="7">
        <v>0</v>
      </c>
      <c r="H3291" s="17" t="s">
        <v>61</v>
      </c>
      <c r="I3291" s="3" t="s">
        <v>61</v>
      </c>
      <c r="J3291" s="3" t="s">
        <v>61</v>
      </c>
      <c r="K3291" s="3" t="s">
        <v>61</v>
      </c>
      <c r="L3291" s="3" t="s">
        <v>61</v>
      </c>
      <c r="M3291" s="3" t="s">
        <v>61</v>
      </c>
      <c r="N3291" s="18" t="s">
        <v>61</v>
      </c>
    </row>
    <row r="3292" spans="3:14" x14ac:dyDescent="0.2">
      <c r="C3292" s="70"/>
      <c r="D3292" s="67"/>
      <c r="E3292" s="4" t="s">
        <v>42</v>
      </c>
      <c r="F3292" s="52" t="s">
        <v>625</v>
      </c>
      <c r="G3292" s="7">
        <v>20</v>
      </c>
      <c r="H3292" s="9">
        <v>45</v>
      </c>
      <c r="I3292" s="3" t="s">
        <v>61</v>
      </c>
      <c r="J3292" s="1">
        <v>35</v>
      </c>
      <c r="K3292" s="1">
        <v>15</v>
      </c>
      <c r="L3292" s="1">
        <v>5</v>
      </c>
      <c r="M3292" s="3" t="s">
        <v>61</v>
      </c>
      <c r="N3292" s="8">
        <v>80</v>
      </c>
    </row>
    <row r="3293" spans="3:14" x14ac:dyDescent="0.2">
      <c r="C3293" s="70"/>
      <c r="D3293" s="67"/>
      <c r="E3293" s="4" t="s">
        <v>43</v>
      </c>
      <c r="F3293" s="52" t="s">
        <v>625</v>
      </c>
      <c r="G3293" s="7">
        <v>5</v>
      </c>
      <c r="H3293" s="9">
        <v>20</v>
      </c>
      <c r="I3293" s="3" t="s">
        <v>61</v>
      </c>
      <c r="J3293" s="1">
        <v>80</v>
      </c>
      <c r="K3293" s="3" t="s">
        <v>61</v>
      </c>
      <c r="L3293" s="3" t="s">
        <v>61</v>
      </c>
      <c r="M3293" s="3" t="s">
        <v>61</v>
      </c>
      <c r="N3293" s="8">
        <v>100</v>
      </c>
    </row>
    <row r="3294" spans="3:14" x14ac:dyDescent="0.2">
      <c r="C3294" s="70"/>
      <c r="D3294" s="67"/>
      <c r="E3294" s="4" t="s">
        <v>44</v>
      </c>
      <c r="F3294" s="52" t="s">
        <v>625</v>
      </c>
      <c r="G3294" s="7">
        <v>14</v>
      </c>
      <c r="H3294" s="9">
        <v>28.571428571428999</v>
      </c>
      <c r="I3294" s="1">
        <v>7.1428571428570002</v>
      </c>
      <c r="J3294" s="1">
        <v>35.714285714286</v>
      </c>
      <c r="K3294" s="1">
        <v>14.285714285714</v>
      </c>
      <c r="L3294" s="1">
        <v>14.285714285714</v>
      </c>
      <c r="M3294" s="3" t="s">
        <v>61</v>
      </c>
      <c r="N3294" s="8">
        <v>71.428571428571004</v>
      </c>
    </row>
    <row r="3295" spans="3:14" x14ac:dyDescent="0.2">
      <c r="C3295" s="70"/>
      <c r="D3295" s="67"/>
      <c r="E3295" s="4" t="s">
        <v>37</v>
      </c>
      <c r="F3295" s="52" t="s">
        <v>625</v>
      </c>
      <c r="G3295" s="7">
        <v>11</v>
      </c>
      <c r="H3295" s="9">
        <v>36.363636363635997</v>
      </c>
      <c r="I3295" s="3" t="s">
        <v>61</v>
      </c>
      <c r="J3295" s="1">
        <v>18.181818181817999</v>
      </c>
      <c r="K3295" s="1">
        <v>9.0909090909089993</v>
      </c>
      <c r="L3295" s="1">
        <v>18.181818181817999</v>
      </c>
      <c r="M3295" s="1">
        <v>18.181818181817999</v>
      </c>
      <c r="N3295" s="8">
        <v>54.545454545455001</v>
      </c>
    </row>
    <row r="3296" spans="3:14" x14ac:dyDescent="0.2">
      <c r="C3296" s="70"/>
      <c r="D3296" s="66" t="s">
        <v>21</v>
      </c>
      <c r="E3296" s="5" t="s">
        <v>39</v>
      </c>
      <c r="F3296" s="51" t="s">
        <v>624</v>
      </c>
      <c r="G3296" s="6">
        <v>283</v>
      </c>
      <c r="H3296" s="13">
        <v>34.628975265017999</v>
      </c>
      <c r="I3296" s="2">
        <v>2.8268551236750001</v>
      </c>
      <c r="J3296" s="2">
        <v>44.876325088339001</v>
      </c>
      <c r="K3296" s="2">
        <v>7.7738515901060001</v>
      </c>
      <c r="L3296" s="2">
        <v>6.7137809187280002</v>
      </c>
      <c r="M3296" s="2">
        <v>3.1802120141339998</v>
      </c>
      <c r="N3296" s="11">
        <v>82.332155477032003</v>
      </c>
    </row>
    <row r="3297" spans="3:14" x14ac:dyDescent="0.2">
      <c r="C3297" s="70"/>
      <c r="D3297" s="67"/>
      <c r="E3297" s="4" t="s">
        <v>40</v>
      </c>
      <c r="F3297" s="52" t="s">
        <v>624</v>
      </c>
      <c r="G3297" s="7">
        <v>435</v>
      </c>
      <c r="H3297" s="9">
        <v>37.701149425286999</v>
      </c>
      <c r="I3297" s="1">
        <v>1.149425287356</v>
      </c>
      <c r="J3297" s="1">
        <v>42.528735632184002</v>
      </c>
      <c r="K3297" s="1">
        <v>10.344827586207</v>
      </c>
      <c r="L3297" s="1">
        <v>6.2068965517240002</v>
      </c>
      <c r="M3297" s="1">
        <v>2.0689655172410002</v>
      </c>
      <c r="N3297" s="8">
        <v>81.379310344827999</v>
      </c>
    </row>
    <row r="3298" spans="3:14" x14ac:dyDescent="0.2">
      <c r="C3298" s="70"/>
      <c r="D3298" s="67"/>
      <c r="E3298" s="4" t="s">
        <v>41</v>
      </c>
      <c r="F3298" s="52" t="s">
        <v>624</v>
      </c>
      <c r="G3298" s="7">
        <v>0</v>
      </c>
      <c r="H3298" s="17" t="s">
        <v>61</v>
      </c>
      <c r="I3298" s="3" t="s">
        <v>61</v>
      </c>
      <c r="J3298" s="3" t="s">
        <v>61</v>
      </c>
      <c r="K3298" s="3" t="s">
        <v>61</v>
      </c>
      <c r="L3298" s="3" t="s">
        <v>61</v>
      </c>
      <c r="M3298" s="3" t="s">
        <v>61</v>
      </c>
      <c r="N3298" s="18" t="s">
        <v>61</v>
      </c>
    </row>
    <row r="3299" spans="3:14" x14ac:dyDescent="0.2">
      <c r="C3299" s="70"/>
      <c r="D3299" s="67"/>
      <c r="E3299" s="4" t="s">
        <v>42</v>
      </c>
      <c r="F3299" s="52" t="s">
        <v>625</v>
      </c>
      <c r="G3299" s="7">
        <v>14</v>
      </c>
      <c r="H3299" s="9">
        <v>50</v>
      </c>
      <c r="I3299" s="3" t="s">
        <v>61</v>
      </c>
      <c r="J3299" s="1">
        <v>42.857142857143003</v>
      </c>
      <c r="K3299" s="1">
        <v>7.1428571428570002</v>
      </c>
      <c r="L3299" s="3" t="s">
        <v>61</v>
      </c>
      <c r="M3299" s="3" t="s">
        <v>61</v>
      </c>
      <c r="N3299" s="8">
        <v>92.857142857143003</v>
      </c>
    </row>
    <row r="3300" spans="3:14" x14ac:dyDescent="0.2">
      <c r="C3300" s="70"/>
      <c r="D3300" s="67"/>
      <c r="E3300" s="4" t="s">
        <v>43</v>
      </c>
      <c r="F3300" s="52" t="s">
        <v>625</v>
      </c>
      <c r="G3300" s="7">
        <v>5</v>
      </c>
      <c r="H3300" s="9">
        <v>60</v>
      </c>
      <c r="I3300" s="3" t="s">
        <v>61</v>
      </c>
      <c r="J3300" s="3" t="s">
        <v>61</v>
      </c>
      <c r="K3300" s="1">
        <v>20</v>
      </c>
      <c r="L3300" s="3" t="s">
        <v>61</v>
      </c>
      <c r="M3300" s="1">
        <v>20</v>
      </c>
      <c r="N3300" s="8">
        <v>60</v>
      </c>
    </row>
    <row r="3301" spans="3:14" x14ac:dyDescent="0.2">
      <c r="C3301" s="70"/>
      <c r="D3301" s="67"/>
      <c r="E3301" s="4" t="s">
        <v>44</v>
      </c>
      <c r="F3301" s="52" t="s">
        <v>625</v>
      </c>
      <c r="G3301" s="7">
        <v>17</v>
      </c>
      <c r="H3301" s="9">
        <v>41.176470588234999</v>
      </c>
      <c r="I3301" s="3" t="s">
        <v>61</v>
      </c>
      <c r="J3301" s="1">
        <v>17.647058823529001</v>
      </c>
      <c r="K3301" s="1">
        <v>23.529411764706001</v>
      </c>
      <c r="L3301" s="1">
        <v>17.647058823529001</v>
      </c>
      <c r="M3301" s="3" t="s">
        <v>61</v>
      </c>
      <c r="N3301" s="8">
        <v>58.823529411765001</v>
      </c>
    </row>
    <row r="3302" spans="3:14" x14ac:dyDescent="0.2">
      <c r="C3302" s="70"/>
      <c r="D3302" s="67"/>
      <c r="E3302" s="4" t="s">
        <v>37</v>
      </c>
      <c r="F3302" s="52" t="s">
        <v>625</v>
      </c>
      <c r="G3302" s="7">
        <v>11</v>
      </c>
      <c r="H3302" s="9">
        <v>27.272727272727</v>
      </c>
      <c r="I3302" s="3" t="s">
        <v>61</v>
      </c>
      <c r="J3302" s="1">
        <v>27.272727272727</v>
      </c>
      <c r="K3302" s="1">
        <v>27.272727272727</v>
      </c>
      <c r="L3302" s="1">
        <v>18.181818181817999</v>
      </c>
      <c r="M3302" s="3" t="s">
        <v>61</v>
      </c>
      <c r="N3302" s="8">
        <v>54.545454545455001</v>
      </c>
    </row>
    <row r="3303" spans="3:14" x14ac:dyDescent="0.2">
      <c r="C3303" s="66" t="s">
        <v>45</v>
      </c>
      <c r="D3303" s="64" t="s">
        <v>19</v>
      </c>
      <c r="E3303" s="5" t="s">
        <v>46</v>
      </c>
      <c r="F3303" s="51" t="s">
        <v>624</v>
      </c>
      <c r="G3303" s="6">
        <v>770</v>
      </c>
      <c r="H3303" s="13">
        <v>27.922077922078</v>
      </c>
      <c r="I3303" s="2">
        <v>1.818181818182</v>
      </c>
      <c r="J3303" s="2">
        <v>53.116883116883002</v>
      </c>
      <c r="K3303" s="2">
        <v>9.2207792207790007</v>
      </c>
      <c r="L3303" s="2">
        <v>5.7142857142860004</v>
      </c>
      <c r="M3303" s="2">
        <v>2.207792207792</v>
      </c>
      <c r="N3303" s="11">
        <v>82.857142857143003</v>
      </c>
    </row>
    <row r="3304" spans="3:14" ht="26" x14ac:dyDescent="0.2">
      <c r="C3304" s="70"/>
      <c r="D3304" s="65"/>
      <c r="E3304" s="4" t="s">
        <v>47</v>
      </c>
      <c r="F3304" s="52" t="s">
        <v>624</v>
      </c>
      <c r="G3304" s="7">
        <v>335</v>
      </c>
      <c r="H3304" s="9">
        <v>28.358208955224001</v>
      </c>
      <c r="I3304" s="1">
        <v>2.0895522388060002</v>
      </c>
      <c r="J3304" s="1">
        <v>45.373134328357999</v>
      </c>
      <c r="K3304" s="1">
        <v>10.447761194030001</v>
      </c>
      <c r="L3304" s="1">
        <v>10.149253731343</v>
      </c>
      <c r="M3304" s="1">
        <v>3.5820895522390002</v>
      </c>
      <c r="N3304" s="8">
        <v>75.820895522388</v>
      </c>
    </row>
    <row r="3305" spans="3:14" x14ac:dyDescent="0.2">
      <c r="C3305" s="70"/>
      <c r="D3305" s="65"/>
      <c r="E3305" s="4" t="s">
        <v>48</v>
      </c>
      <c r="F3305" s="52" t="s">
        <v>625</v>
      </c>
      <c r="G3305" s="7">
        <v>34</v>
      </c>
      <c r="H3305" s="9">
        <v>32.352941176470999</v>
      </c>
      <c r="I3305" s="1">
        <v>5.8823529411760003</v>
      </c>
      <c r="J3305" s="1">
        <v>44.117647058823998</v>
      </c>
      <c r="K3305" s="1">
        <v>5.8823529411760003</v>
      </c>
      <c r="L3305" s="1">
        <v>5.8823529411760003</v>
      </c>
      <c r="M3305" s="1">
        <v>5.8823529411760003</v>
      </c>
      <c r="N3305" s="8">
        <v>82.352941176471006</v>
      </c>
    </row>
    <row r="3306" spans="3:14" ht="39" x14ac:dyDescent="0.2">
      <c r="C3306" s="70"/>
      <c r="D3306" s="65"/>
      <c r="E3306" s="4" t="s">
        <v>49</v>
      </c>
      <c r="F3306" s="52" t="s">
        <v>624</v>
      </c>
      <c r="G3306" s="7">
        <v>318</v>
      </c>
      <c r="H3306" s="9">
        <v>33.647798742138001</v>
      </c>
      <c r="I3306" s="1">
        <v>5.3459119496860001</v>
      </c>
      <c r="J3306" s="1">
        <v>39.937106918239003</v>
      </c>
      <c r="K3306" s="1">
        <v>10.377358490565999</v>
      </c>
      <c r="L3306" s="1">
        <v>8.1761006289309996</v>
      </c>
      <c r="M3306" s="1">
        <v>2.5157232704400001</v>
      </c>
      <c r="N3306" s="8">
        <v>78.930817610063002</v>
      </c>
    </row>
    <row r="3307" spans="3:14" x14ac:dyDescent="0.2">
      <c r="C3307" s="70"/>
      <c r="D3307" s="65"/>
      <c r="E3307" s="4" t="s">
        <v>50</v>
      </c>
      <c r="F3307" s="52" t="s">
        <v>625</v>
      </c>
      <c r="G3307" s="7">
        <v>18</v>
      </c>
      <c r="H3307" s="9">
        <v>5.5555555555560003</v>
      </c>
      <c r="I3307" s="3" t="s">
        <v>61</v>
      </c>
      <c r="J3307" s="1">
        <v>33.333333333333002</v>
      </c>
      <c r="K3307" s="1">
        <v>27.777777777777999</v>
      </c>
      <c r="L3307" s="1">
        <v>33.333333333333002</v>
      </c>
      <c r="M3307" s="3" t="s">
        <v>61</v>
      </c>
      <c r="N3307" s="8">
        <v>38.888888888888999</v>
      </c>
    </row>
    <row r="3308" spans="3:14" x14ac:dyDescent="0.2">
      <c r="C3308" s="70"/>
      <c r="D3308" s="65"/>
      <c r="E3308" s="4" t="s">
        <v>44</v>
      </c>
      <c r="F3308" s="52" t="s">
        <v>625</v>
      </c>
      <c r="G3308" s="7">
        <v>25</v>
      </c>
      <c r="H3308" s="9">
        <v>24</v>
      </c>
      <c r="I3308" s="1">
        <v>8</v>
      </c>
      <c r="J3308" s="1">
        <v>36</v>
      </c>
      <c r="K3308" s="1">
        <v>16</v>
      </c>
      <c r="L3308" s="1">
        <v>12</v>
      </c>
      <c r="M3308" s="1">
        <v>4</v>
      </c>
      <c r="N3308" s="8">
        <v>68</v>
      </c>
    </row>
    <row r="3309" spans="3:14" x14ac:dyDescent="0.2">
      <c r="C3309" s="70"/>
      <c r="D3309" s="65"/>
      <c r="E3309" s="4" t="s">
        <v>37</v>
      </c>
      <c r="F3309" s="52" t="s">
        <v>625</v>
      </c>
      <c r="G3309" s="7">
        <v>28</v>
      </c>
      <c r="H3309" s="9">
        <v>32.142857142856997</v>
      </c>
      <c r="I3309" s="3" t="s">
        <v>61</v>
      </c>
      <c r="J3309" s="1">
        <v>57.142857142856997</v>
      </c>
      <c r="K3309" s="1">
        <v>3.5714285714290002</v>
      </c>
      <c r="L3309" s="1">
        <v>3.5714285714290002</v>
      </c>
      <c r="M3309" s="1">
        <v>3.5714285714290002</v>
      </c>
      <c r="N3309" s="8">
        <v>89.285714285713993</v>
      </c>
    </row>
    <row r="3310" spans="3:14" x14ac:dyDescent="0.2">
      <c r="C3310" s="70"/>
      <c r="D3310" s="65"/>
      <c r="E3310" s="4" t="s">
        <v>51</v>
      </c>
      <c r="F3310" s="52" t="s">
        <v>624</v>
      </c>
      <c r="G3310" s="7">
        <v>1105</v>
      </c>
      <c r="H3310" s="9">
        <v>28.054298642534</v>
      </c>
      <c r="I3310" s="1">
        <v>1.9004524886880001</v>
      </c>
      <c r="J3310" s="1">
        <v>50.769230769231001</v>
      </c>
      <c r="K3310" s="1">
        <v>9.5927601809950005</v>
      </c>
      <c r="L3310" s="1">
        <v>7.0588235294119999</v>
      </c>
      <c r="M3310" s="1">
        <v>2.6244343891400002</v>
      </c>
      <c r="N3310" s="8">
        <v>80.723981900452003</v>
      </c>
    </row>
    <row r="3311" spans="3:14" x14ac:dyDescent="0.2">
      <c r="C3311" s="70"/>
      <c r="D3311" s="65"/>
      <c r="E3311" s="4" t="s">
        <v>52</v>
      </c>
      <c r="F3311" s="52" t="s">
        <v>624</v>
      </c>
      <c r="G3311" s="7">
        <v>352</v>
      </c>
      <c r="H3311" s="9">
        <v>33.522727272727003</v>
      </c>
      <c r="I3311" s="1">
        <v>5.3977272727269998</v>
      </c>
      <c r="J3311" s="1">
        <v>40.340909090909001</v>
      </c>
      <c r="K3311" s="1">
        <v>9.9431818181819995</v>
      </c>
      <c r="L3311" s="1">
        <v>7.9545454545450003</v>
      </c>
      <c r="M3311" s="1">
        <v>2.8409090909089998</v>
      </c>
      <c r="N3311" s="8">
        <v>79.261363636363996</v>
      </c>
    </row>
    <row r="3312" spans="3:14" x14ac:dyDescent="0.2">
      <c r="C3312" s="66" t="s">
        <v>53</v>
      </c>
      <c r="D3312" s="64" t="s">
        <v>19</v>
      </c>
      <c r="E3312" s="5" t="s">
        <v>54</v>
      </c>
      <c r="F3312" s="51" t="s">
        <v>624</v>
      </c>
      <c r="G3312" s="6">
        <v>513</v>
      </c>
      <c r="H3312" s="13">
        <v>32.553606237817</v>
      </c>
      <c r="I3312" s="2">
        <v>2.3391812865500001</v>
      </c>
      <c r="J3312" s="2">
        <v>44.834307992203001</v>
      </c>
      <c r="K3312" s="2">
        <v>9.16179337232</v>
      </c>
      <c r="L3312" s="2">
        <v>7.7972709551659998</v>
      </c>
      <c r="M3312" s="2">
        <v>3.3138401559449999</v>
      </c>
      <c r="N3312" s="11">
        <v>79.727095516568994</v>
      </c>
    </row>
    <row r="3313" spans="2:25" x14ac:dyDescent="0.2">
      <c r="C3313" s="70"/>
      <c r="D3313" s="65"/>
      <c r="E3313" s="4" t="s">
        <v>55</v>
      </c>
      <c r="F3313" s="52" t="s">
        <v>624</v>
      </c>
      <c r="G3313" s="7">
        <v>639</v>
      </c>
      <c r="H3313" s="9">
        <v>27.856025039123999</v>
      </c>
      <c r="I3313" s="1">
        <v>3.1298904538340002</v>
      </c>
      <c r="J3313" s="1">
        <v>50.391236306728999</v>
      </c>
      <c r="K3313" s="1">
        <v>9.2331768388109996</v>
      </c>
      <c r="L3313" s="1">
        <v>7.3552425665100003</v>
      </c>
      <c r="M3313" s="1">
        <v>2.0344287949919999</v>
      </c>
      <c r="N3313" s="8">
        <v>81.377151799686999</v>
      </c>
    </row>
    <row r="3314" spans="2:25" x14ac:dyDescent="0.2">
      <c r="C3314" s="70"/>
      <c r="D3314" s="65"/>
      <c r="E3314" s="4" t="s">
        <v>56</v>
      </c>
      <c r="F3314" s="52" t="s">
        <v>624</v>
      </c>
      <c r="G3314" s="7">
        <v>376</v>
      </c>
      <c r="H3314" s="9">
        <v>26.329787234043</v>
      </c>
      <c r="I3314" s="1">
        <v>2.6595744680850002</v>
      </c>
      <c r="J3314" s="1">
        <v>48.404255319149001</v>
      </c>
      <c r="K3314" s="1">
        <v>11.968085106383</v>
      </c>
      <c r="L3314" s="1">
        <v>7.712765957447</v>
      </c>
      <c r="M3314" s="1">
        <v>2.925531914894</v>
      </c>
      <c r="N3314" s="8">
        <v>77.393617021276995</v>
      </c>
    </row>
    <row r="3315" spans="2:25" x14ac:dyDescent="0.2">
      <c r="C3315" s="66" t="s">
        <v>57</v>
      </c>
      <c r="D3315" s="64" t="s">
        <v>19</v>
      </c>
      <c r="E3315" s="5" t="s">
        <v>58</v>
      </c>
      <c r="F3315" s="51" t="s">
        <v>624</v>
      </c>
      <c r="G3315" s="6">
        <v>537</v>
      </c>
      <c r="H3315" s="13">
        <v>32.029795158287001</v>
      </c>
      <c r="I3315" s="2">
        <v>3.1657355679700001</v>
      </c>
      <c r="J3315" s="2">
        <v>44.506517690875</v>
      </c>
      <c r="K3315" s="2">
        <v>10.986964618249999</v>
      </c>
      <c r="L3315" s="2">
        <v>6.7039106145250003</v>
      </c>
      <c r="M3315" s="2">
        <v>2.6070763500930001</v>
      </c>
      <c r="N3315" s="11">
        <v>79.702048417132005</v>
      </c>
    </row>
    <row r="3316" spans="2:25" x14ac:dyDescent="0.2">
      <c r="C3316" s="67"/>
      <c r="D3316" s="65"/>
      <c r="E3316" s="4" t="s">
        <v>59</v>
      </c>
      <c r="F3316" s="52" t="s">
        <v>624</v>
      </c>
      <c r="G3316" s="7">
        <v>682</v>
      </c>
      <c r="H3316" s="9">
        <v>26.539589442815</v>
      </c>
      <c r="I3316" s="1">
        <v>2.7859237536660002</v>
      </c>
      <c r="J3316" s="1">
        <v>50.586510263930002</v>
      </c>
      <c r="K3316" s="1">
        <v>9.0909090909089993</v>
      </c>
      <c r="L3316" s="1">
        <v>8.2111436950150001</v>
      </c>
      <c r="M3316" s="1">
        <v>2.7859237536660002</v>
      </c>
      <c r="N3316" s="8">
        <v>79.912023460411007</v>
      </c>
    </row>
    <row r="3317" spans="2:25" x14ac:dyDescent="0.2">
      <c r="C3317" s="71"/>
      <c r="D3317" s="68"/>
      <c r="E3317" s="19" t="s">
        <v>60</v>
      </c>
      <c r="F3317" s="53" t="s">
        <v>624</v>
      </c>
      <c r="G3317" s="21">
        <v>309</v>
      </c>
      <c r="H3317" s="36">
        <v>29.449838187701999</v>
      </c>
      <c r="I3317" s="16">
        <v>1.9417475728160001</v>
      </c>
      <c r="J3317" s="16">
        <v>48.543689320387998</v>
      </c>
      <c r="K3317" s="16">
        <v>9.7087378640779995</v>
      </c>
      <c r="L3317" s="16">
        <v>7.7669902912620001</v>
      </c>
      <c r="M3317" s="16">
        <v>2.5889967637539999</v>
      </c>
      <c r="N3317" s="34">
        <v>79.935275080905996</v>
      </c>
    </row>
    <row r="3318" spans="2:25" x14ac:dyDescent="0.2">
      <c r="C3318" s="44" t="s">
        <v>626</v>
      </c>
    </row>
    <row r="3319" spans="2:25" x14ac:dyDescent="0.2">
      <c r="B3319" s="22" t="str">
        <f xml:space="preserve"> HYPERLINK("#'目次'!B46", "[40]")</f>
        <v>[40]</v>
      </c>
      <c r="C3319" s="58" t="s">
        <v>445</v>
      </c>
      <c r="D3319" s="59"/>
      <c r="E3319" s="59"/>
      <c r="F3319" s="59"/>
      <c r="G3319" s="59"/>
      <c r="H3319" s="59"/>
      <c r="I3319" s="59"/>
      <c r="J3319" s="59"/>
      <c r="K3319" s="59"/>
      <c r="L3319" s="59"/>
      <c r="M3319" s="59"/>
      <c r="N3319" s="59"/>
      <c r="O3319" s="59"/>
      <c r="P3319" s="59"/>
      <c r="Q3319" s="59"/>
      <c r="R3319" s="59"/>
      <c r="S3319" s="59"/>
      <c r="T3319" s="59"/>
      <c r="U3319" s="59"/>
      <c r="V3319" s="59"/>
    </row>
    <row r="3322" spans="2:25" x14ac:dyDescent="0.2">
      <c r="C3322" s="58" t="s">
        <v>13</v>
      </c>
      <c r="D3322" s="59"/>
      <c r="E3322" s="59"/>
      <c r="F3322" s="59"/>
      <c r="G3322" s="59"/>
      <c r="H3322" s="59"/>
      <c r="I3322" s="59"/>
      <c r="J3322" s="59"/>
      <c r="K3322" s="59"/>
      <c r="L3322" s="59"/>
      <c r="M3322" s="59"/>
      <c r="N3322" s="59"/>
      <c r="O3322" s="59"/>
      <c r="P3322" s="59"/>
      <c r="Q3322" s="59"/>
      <c r="R3322" s="59"/>
      <c r="S3322" s="59"/>
      <c r="T3322" s="59"/>
      <c r="U3322" s="59"/>
      <c r="V3322" s="59"/>
    </row>
    <row r="3323" spans="2:25" ht="78" x14ac:dyDescent="0.2">
      <c r="C3323" s="60"/>
      <c r="D3323" s="61"/>
      <c r="E3323" s="61"/>
      <c r="F3323" s="61"/>
      <c r="G3323" s="20" t="s">
        <v>14</v>
      </c>
      <c r="H3323" s="25" t="s">
        <v>446</v>
      </c>
      <c r="I3323" s="10" t="s">
        <v>447</v>
      </c>
      <c r="J3323" s="10" t="s">
        <v>448</v>
      </c>
      <c r="K3323" s="10" t="s">
        <v>449</v>
      </c>
      <c r="L3323" s="10" t="s">
        <v>450</v>
      </c>
      <c r="M3323" s="10" t="s">
        <v>451</v>
      </c>
      <c r="N3323" s="10" t="s">
        <v>452</v>
      </c>
      <c r="O3323" s="10" t="s">
        <v>453</v>
      </c>
      <c r="P3323" s="10" t="s">
        <v>454</v>
      </c>
      <c r="Q3323" s="10" t="s">
        <v>455</v>
      </c>
      <c r="R3323" s="10" t="s">
        <v>456</v>
      </c>
      <c r="S3323" s="10" t="s">
        <v>457</v>
      </c>
      <c r="T3323" s="10" t="s">
        <v>44</v>
      </c>
      <c r="U3323" s="10" t="s">
        <v>458</v>
      </c>
      <c r="V3323" s="10" t="s">
        <v>459</v>
      </c>
      <c r="W3323" s="10" t="s">
        <v>37</v>
      </c>
      <c r="X3323" s="10" t="s">
        <v>460</v>
      </c>
      <c r="Y3323" s="26" t="s">
        <v>137</v>
      </c>
    </row>
    <row r="3324" spans="2:25" x14ac:dyDescent="0.2">
      <c r="C3324" s="62"/>
      <c r="D3324" s="63"/>
      <c r="E3324" s="63"/>
      <c r="F3324" s="63"/>
      <c r="G3324" s="23"/>
      <c r="H3324" s="31"/>
      <c r="I3324" s="12"/>
      <c r="J3324" s="12"/>
      <c r="K3324" s="12"/>
      <c r="L3324" s="12"/>
      <c r="M3324" s="12"/>
      <c r="N3324" s="12"/>
      <c r="O3324" s="12"/>
      <c r="P3324" s="12"/>
      <c r="Q3324" s="12"/>
      <c r="R3324" s="12"/>
      <c r="S3324" s="12"/>
      <c r="T3324" s="12"/>
      <c r="U3324" s="12"/>
      <c r="V3324" s="12"/>
      <c r="W3324" s="12"/>
      <c r="X3324" s="12"/>
      <c r="Y3324" s="28"/>
    </row>
    <row r="3325" spans="2:25" x14ac:dyDescent="0.2">
      <c r="C3325" s="24"/>
      <c r="D3325" s="30"/>
      <c r="E3325" s="29" t="s">
        <v>14</v>
      </c>
      <c r="F3325" s="50" t="s">
        <v>624</v>
      </c>
      <c r="G3325" s="27">
        <v>1528</v>
      </c>
      <c r="H3325" s="15">
        <v>6.4790575916230004</v>
      </c>
      <c r="I3325" s="15">
        <v>9.4240837696340005</v>
      </c>
      <c r="J3325" s="15">
        <v>7.0026178010470002</v>
      </c>
      <c r="K3325" s="15">
        <v>1.63612565445</v>
      </c>
      <c r="L3325" s="15">
        <v>2.486910994764</v>
      </c>
      <c r="M3325" s="15">
        <v>4.9738219895290001</v>
      </c>
      <c r="N3325" s="15">
        <v>4.8429319371729997</v>
      </c>
      <c r="O3325" s="15">
        <v>1.30890052356</v>
      </c>
      <c r="P3325" s="15">
        <v>2.94502617801</v>
      </c>
      <c r="Q3325" s="15">
        <v>0.19633507853400001</v>
      </c>
      <c r="R3325" s="15">
        <v>8.0497382198949996</v>
      </c>
      <c r="S3325" s="15">
        <v>4.2539267015710003</v>
      </c>
      <c r="T3325" s="15">
        <v>9.4895287958119994</v>
      </c>
      <c r="U3325" s="15">
        <v>13.939790575916</v>
      </c>
      <c r="V3325" s="15">
        <v>39.528795811518002</v>
      </c>
      <c r="W3325" s="15">
        <v>7.1335078534029996</v>
      </c>
      <c r="X3325" s="15">
        <v>39.397905759162001</v>
      </c>
      <c r="Y3325" s="33">
        <v>123.69109947644</v>
      </c>
    </row>
    <row r="3326" spans="2:25" x14ac:dyDescent="0.2">
      <c r="C3326" s="69" t="s">
        <v>18</v>
      </c>
      <c r="D3326" s="64" t="s">
        <v>19</v>
      </c>
      <c r="E3326" s="5" t="s">
        <v>20</v>
      </c>
      <c r="F3326" s="51" t="s">
        <v>624</v>
      </c>
      <c r="G3326" s="6">
        <v>763</v>
      </c>
      <c r="H3326" s="13">
        <v>7.2083879423330002</v>
      </c>
      <c r="I3326" s="2">
        <v>10.091743119266001</v>
      </c>
      <c r="J3326" s="2">
        <v>8.7811271297510007</v>
      </c>
      <c r="K3326" s="2">
        <v>1.834862385321</v>
      </c>
      <c r="L3326" s="2">
        <v>3.4076015727389999</v>
      </c>
      <c r="M3326" s="2">
        <v>6.684141546527</v>
      </c>
      <c r="N3326" s="2">
        <v>4.0629095674969999</v>
      </c>
      <c r="O3326" s="2">
        <v>1.179554390564</v>
      </c>
      <c r="P3326" s="2">
        <v>3.1454783748359998</v>
      </c>
      <c r="Q3326" s="2">
        <v>0.13106159895200001</v>
      </c>
      <c r="R3326" s="2">
        <v>7.6015727391869996</v>
      </c>
      <c r="S3326" s="2">
        <v>4.5871559633030001</v>
      </c>
      <c r="T3326" s="2">
        <v>9.1743119266060003</v>
      </c>
      <c r="U3326" s="2">
        <v>14.678899082569</v>
      </c>
      <c r="V3326" s="2">
        <v>37.876802096985998</v>
      </c>
      <c r="W3326" s="2">
        <v>6.0288335517689999</v>
      </c>
      <c r="X3326" s="2">
        <v>41.415465268676002</v>
      </c>
      <c r="Y3326" s="11">
        <v>126.474442988204</v>
      </c>
    </row>
    <row r="3327" spans="2:25" x14ac:dyDescent="0.2">
      <c r="C3327" s="70"/>
      <c r="D3327" s="65"/>
      <c r="E3327" s="4" t="s">
        <v>21</v>
      </c>
      <c r="F3327" s="52" t="s">
        <v>624</v>
      </c>
      <c r="G3327" s="7">
        <v>765</v>
      </c>
      <c r="H3327" s="9">
        <v>5.7516339869279998</v>
      </c>
      <c r="I3327" s="1">
        <v>8.7581699346409998</v>
      </c>
      <c r="J3327" s="1">
        <v>5.2287581699350003</v>
      </c>
      <c r="K3327" s="1">
        <v>1.4379084967319999</v>
      </c>
      <c r="L3327" s="1">
        <v>1.56862745098</v>
      </c>
      <c r="M3327" s="1">
        <v>3.2679738562090002</v>
      </c>
      <c r="N3327" s="1">
        <v>5.6209150326800001</v>
      </c>
      <c r="O3327" s="1">
        <v>1.4379084967319999</v>
      </c>
      <c r="P3327" s="1">
        <v>2.7450980392159998</v>
      </c>
      <c r="Q3327" s="1">
        <v>0.26143790849699999</v>
      </c>
      <c r="R3327" s="1">
        <v>8.4967320261440005</v>
      </c>
      <c r="S3327" s="1">
        <v>3.9215686274510002</v>
      </c>
      <c r="T3327" s="1">
        <v>9.8039215686270005</v>
      </c>
      <c r="U3327" s="1">
        <v>13.202614379085</v>
      </c>
      <c r="V3327" s="1">
        <v>41.176470588234999</v>
      </c>
      <c r="W3327" s="1">
        <v>8.2352941176469994</v>
      </c>
      <c r="X3327" s="1">
        <v>37.385620915033002</v>
      </c>
      <c r="Y3327" s="8">
        <v>120.915032679739</v>
      </c>
    </row>
    <row r="3328" spans="2:25" x14ac:dyDescent="0.2">
      <c r="C3328" s="66" t="s">
        <v>22</v>
      </c>
      <c r="D3328" s="66" t="s">
        <v>23</v>
      </c>
      <c r="E3328" s="5" t="s">
        <v>24</v>
      </c>
      <c r="F3328" s="51" t="s">
        <v>624</v>
      </c>
      <c r="G3328" s="6">
        <v>302</v>
      </c>
      <c r="H3328" s="13">
        <v>7.2847682119210004</v>
      </c>
      <c r="I3328" s="2">
        <v>7.9470198675499999</v>
      </c>
      <c r="J3328" s="2">
        <v>7.2847682119210004</v>
      </c>
      <c r="K3328" s="2">
        <v>1.9867549668869999</v>
      </c>
      <c r="L3328" s="2">
        <v>5.2980132450330002</v>
      </c>
      <c r="M3328" s="2">
        <v>6.2913907284770003</v>
      </c>
      <c r="N3328" s="2">
        <v>4.9668874172189996</v>
      </c>
      <c r="O3328" s="2">
        <v>1.324503311258</v>
      </c>
      <c r="P3328" s="2">
        <v>2.6490066225170001</v>
      </c>
      <c r="Q3328" s="14" t="s">
        <v>61</v>
      </c>
      <c r="R3328" s="2">
        <v>7.2847682119210004</v>
      </c>
      <c r="S3328" s="2">
        <v>4.3046357615890001</v>
      </c>
      <c r="T3328" s="2">
        <v>5.2980132450330002</v>
      </c>
      <c r="U3328" s="2">
        <v>10.264900662252</v>
      </c>
      <c r="V3328" s="2">
        <v>49.006622516556</v>
      </c>
      <c r="W3328" s="2">
        <v>3.6423841059600002</v>
      </c>
      <c r="X3328" s="2">
        <v>37.086092715231999</v>
      </c>
      <c r="Y3328" s="11">
        <v>124.834437086093</v>
      </c>
    </row>
    <row r="3329" spans="3:25" x14ac:dyDescent="0.2">
      <c r="C3329" s="70"/>
      <c r="D3329" s="67"/>
      <c r="E3329" s="4" t="s">
        <v>25</v>
      </c>
      <c r="F3329" s="52" t="s">
        <v>624</v>
      </c>
      <c r="G3329" s="7">
        <v>329</v>
      </c>
      <c r="H3329" s="9">
        <v>9.4224924012159992</v>
      </c>
      <c r="I3329" s="1">
        <v>10.334346504559001</v>
      </c>
      <c r="J3329" s="1">
        <v>9.4224924012159992</v>
      </c>
      <c r="K3329" s="1">
        <v>1.8237082066870001</v>
      </c>
      <c r="L3329" s="1">
        <v>2.7355623100300002</v>
      </c>
      <c r="M3329" s="1">
        <v>6.6869300911850003</v>
      </c>
      <c r="N3329" s="1">
        <v>3.6474164133740001</v>
      </c>
      <c r="O3329" s="1">
        <v>1.2158054711249999</v>
      </c>
      <c r="P3329" s="1">
        <v>3.3434650455930002</v>
      </c>
      <c r="Q3329" s="1">
        <v>0.30395136778100001</v>
      </c>
      <c r="R3329" s="1">
        <v>8.8145896656529992</v>
      </c>
      <c r="S3329" s="1">
        <v>5.1671732522799996</v>
      </c>
      <c r="T3329" s="1">
        <v>7.2948328267480003</v>
      </c>
      <c r="U3329" s="1">
        <v>11.854103343465001</v>
      </c>
      <c r="V3329" s="1">
        <v>44.376899696049001</v>
      </c>
      <c r="W3329" s="1">
        <v>4.2553191489359996</v>
      </c>
      <c r="X3329" s="1">
        <v>39.513677811549996</v>
      </c>
      <c r="Y3329" s="8">
        <v>130.69908814589701</v>
      </c>
    </row>
    <row r="3330" spans="3:25" x14ac:dyDescent="0.2">
      <c r="C3330" s="70"/>
      <c r="D3330" s="67"/>
      <c r="E3330" s="4" t="s">
        <v>26</v>
      </c>
      <c r="F3330" s="52" t="s">
        <v>624</v>
      </c>
      <c r="G3330" s="7">
        <v>355</v>
      </c>
      <c r="H3330" s="9">
        <v>7.8873239436620004</v>
      </c>
      <c r="I3330" s="1">
        <v>12.676056338027999</v>
      </c>
      <c r="J3330" s="1">
        <v>7.6056338028169996</v>
      </c>
      <c r="K3330" s="1">
        <v>2.5352112676059999</v>
      </c>
      <c r="L3330" s="1">
        <v>2.5352112676059999</v>
      </c>
      <c r="M3330" s="1">
        <v>4.7887323943659998</v>
      </c>
      <c r="N3330" s="1">
        <v>6.4788732394370001</v>
      </c>
      <c r="O3330" s="1">
        <v>1.9718309859150001</v>
      </c>
      <c r="P3330" s="1">
        <v>2.8169014084509998</v>
      </c>
      <c r="Q3330" s="3" t="s">
        <v>61</v>
      </c>
      <c r="R3330" s="1">
        <v>7.0422535211269999</v>
      </c>
      <c r="S3330" s="1">
        <v>3.380281690141</v>
      </c>
      <c r="T3330" s="1">
        <v>10.985915492958</v>
      </c>
      <c r="U3330" s="1">
        <v>12.957746478873</v>
      </c>
      <c r="V3330" s="1">
        <v>36.056338028169002</v>
      </c>
      <c r="W3330" s="1">
        <v>7.6056338028169996</v>
      </c>
      <c r="X3330" s="1">
        <v>43.380281690140997</v>
      </c>
      <c r="Y3330" s="8">
        <v>127.323943661972</v>
      </c>
    </row>
    <row r="3331" spans="3:25" x14ac:dyDescent="0.2">
      <c r="C3331" s="70"/>
      <c r="D3331" s="67"/>
      <c r="E3331" s="4" t="s">
        <v>27</v>
      </c>
      <c r="F3331" s="52" t="s">
        <v>624</v>
      </c>
      <c r="G3331" s="7">
        <v>254</v>
      </c>
      <c r="H3331" s="9">
        <v>4.3307086614169998</v>
      </c>
      <c r="I3331" s="1">
        <v>8.2677165354329993</v>
      </c>
      <c r="J3331" s="1">
        <v>5.9055118110239997</v>
      </c>
      <c r="K3331" s="1">
        <v>1.1811023622050001</v>
      </c>
      <c r="L3331" s="1">
        <v>0.78740157480299999</v>
      </c>
      <c r="M3331" s="1">
        <v>2.7559055118110001</v>
      </c>
      <c r="N3331" s="1">
        <v>3.9370078740159999</v>
      </c>
      <c r="O3331" s="1">
        <v>0.39370078740199999</v>
      </c>
      <c r="P3331" s="1">
        <v>3.9370078740159999</v>
      </c>
      <c r="Q3331" s="1">
        <v>0.39370078740199999</v>
      </c>
      <c r="R3331" s="1">
        <v>8.2677165354329993</v>
      </c>
      <c r="S3331" s="1">
        <v>5.1181102362199997</v>
      </c>
      <c r="T3331" s="1">
        <v>12.992125984252</v>
      </c>
      <c r="U3331" s="1">
        <v>13.385826771653999</v>
      </c>
      <c r="V3331" s="1">
        <v>38.582677165353999</v>
      </c>
      <c r="W3331" s="1">
        <v>7.0866141732279999</v>
      </c>
      <c r="X3331" s="1">
        <v>40.944881889763998</v>
      </c>
      <c r="Y3331" s="8">
        <v>117.322834645669</v>
      </c>
    </row>
    <row r="3332" spans="3:25" x14ac:dyDescent="0.2">
      <c r="C3332" s="70"/>
      <c r="D3332" s="67"/>
      <c r="E3332" s="4" t="s">
        <v>28</v>
      </c>
      <c r="F3332" s="52" t="s">
        <v>624</v>
      </c>
      <c r="G3332" s="7">
        <v>288</v>
      </c>
      <c r="H3332" s="9">
        <v>2.4305555555559999</v>
      </c>
      <c r="I3332" s="1">
        <v>6.9444444444439997</v>
      </c>
      <c r="J3332" s="1">
        <v>4.166666666667</v>
      </c>
      <c r="K3332" s="1">
        <v>0.347222222222</v>
      </c>
      <c r="L3332" s="1">
        <v>0.694444444444</v>
      </c>
      <c r="M3332" s="1">
        <v>3.8194444444440001</v>
      </c>
      <c r="N3332" s="1">
        <v>4.8611111111109997</v>
      </c>
      <c r="O3332" s="1">
        <v>1.3888888888890001</v>
      </c>
      <c r="P3332" s="1">
        <v>2.083333333333</v>
      </c>
      <c r="Q3332" s="1">
        <v>0.347222222222</v>
      </c>
      <c r="R3332" s="1">
        <v>9.0277777777780006</v>
      </c>
      <c r="S3332" s="1">
        <v>3.4722222222219998</v>
      </c>
      <c r="T3332" s="1">
        <v>11.458333333333</v>
      </c>
      <c r="U3332" s="1">
        <v>21.875</v>
      </c>
      <c r="V3332" s="1">
        <v>29.166666666666998</v>
      </c>
      <c r="W3332" s="1">
        <v>13.541666666667</v>
      </c>
      <c r="X3332" s="1">
        <v>35.416666666666998</v>
      </c>
      <c r="Y3332" s="8">
        <v>115.625</v>
      </c>
    </row>
    <row r="3333" spans="3:25" x14ac:dyDescent="0.2">
      <c r="C3333" s="70"/>
      <c r="D3333" s="67"/>
      <c r="E3333" s="4" t="s">
        <v>29</v>
      </c>
      <c r="F3333" s="52" t="s">
        <v>624</v>
      </c>
      <c r="G3333" s="7">
        <v>1226</v>
      </c>
      <c r="H3333" s="9">
        <v>6.2805872756929997</v>
      </c>
      <c r="I3333" s="1">
        <v>9.7879282218599997</v>
      </c>
      <c r="J3333" s="1">
        <v>6.9331158238170003</v>
      </c>
      <c r="K3333" s="1">
        <v>1.549755301794</v>
      </c>
      <c r="L3333" s="1">
        <v>1.794453507341</v>
      </c>
      <c r="M3333" s="1">
        <v>4.6492659053830003</v>
      </c>
      <c r="N3333" s="1">
        <v>4.8123980424140003</v>
      </c>
      <c r="O3333" s="1">
        <v>1.3050570962479999</v>
      </c>
      <c r="P3333" s="1">
        <v>3.0179445350730001</v>
      </c>
      <c r="Q3333" s="1">
        <v>0.244698205546</v>
      </c>
      <c r="R3333" s="1">
        <v>8.2381729200650007</v>
      </c>
      <c r="S3333" s="1">
        <v>4.2414355628060001</v>
      </c>
      <c r="T3333" s="1">
        <v>10.522022838499</v>
      </c>
      <c r="U3333" s="1">
        <v>14.845024469821</v>
      </c>
      <c r="V3333" s="1">
        <v>37.194127243067001</v>
      </c>
      <c r="W3333" s="1">
        <v>7.9934747145190004</v>
      </c>
      <c r="X3333" s="1">
        <v>39.967373572593999</v>
      </c>
      <c r="Y3333" s="8">
        <v>123.40946166394799</v>
      </c>
    </row>
    <row r="3334" spans="3:25" x14ac:dyDescent="0.2">
      <c r="C3334" s="70"/>
      <c r="D3334" s="67"/>
      <c r="E3334" s="4" t="s">
        <v>30</v>
      </c>
      <c r="F3334" s="52" t="s">
        <v>624</v>
      </c>
      <c r="G3334" s="7">
        <v>542</v>
      </c>
      <c r="H3334" s="9">
        <v>3.3210332103320002</v>
      </c>
      <c r="I3334" s="1">
        <v>7.5645756457560003</v>
      </c>
      <c r="J3334" s="1">
        <v>4.981549815498</v>
      </c>
      <c r="K3334" s="1">
        <v>0.73800738007400002</v>
      </c>
      <c r="L3334" s="1">
        <v>0.73800738007400002</v>
      </c>
      <c r="M3334" s="1">
        <v>3.3210332103320002</v>
      </c>
      <c r="N3334" s="1">
        <v>4.4280442804430002</v>
      </c>
      <c r="O3334" s="1">
        <v>0.92250922509199995</v>
      </c>
      <c r="P3334" s="1">
        <v>2.952029520295</v>
      </c>
      <c r="Q3334" s="1">
        <v>0.36900369003700001</v>
      </c>
      <c r="R3334" s="1">
        <v>8.6715867158670008</v>
      </c>
      <c r="S3334" s="1">
        <v>4.2435424354239997</v>
      </c>
      <c r="T3334" s="1">
        <v>12.177121771217999</v>
      </c>
      <c r="U3334" s="1">
        <v>17.896678966789999</v>
      </c>
      <c r="V3334" s="1">
        <v>33.579335793357998</v>
      </c>
      <c r="W3334" s="1">
        <v>10.516605166052001</v>
      </c>
      <c r="X3334" s="1">
        <v>38.007380073801002</v>
      </c>
      <c r="Y3334" s="8">
        <v>116.420664206642</v>
      </c>
    </row>
    <row r="3335" spans="3:25" x14ac:dyDescent="0.2">
      <c r="C3335" s="70"/>
      <c r="D3335" s="66" t="s">
        <v>20</v>
      </c>
      <c r="E3335" s="5" t="s">
        <v>24</v>
      </c>
      <c r="F3335" s="51" t="s">
        <v>624</v>
      </c>
      <c r="G3335" s="6">
        <v>153</v>
      </c>
      <c r="H3335" s="13">
        <v>8.4967320261440005</v>
      </c>
      <c r="I3335" s="2">
        <v>9.1503267973860005</v>
      </c>
      <c r="J3335" s="2">
        <v>10.457516339869001</v>
      </c>
      <c r="K3335" s="2">
        <v>2.6143790849670001</v>
      </c>
      <c r="L3335" s="2">
        <v>7.8431372549020004</v>
      </c>
      <c r="M3335" s="2">
        <v>9.1503267973860005</v>
      </c>
      <c r="N3335" s="2">
        <v>3.9215686274510002</v>
      </c>
      <c r="O3335" s="2">
        <v>2.6143790849670001</v>
      </c>
      <c r="P3335" s="2">
        <v>3.9215686274510002</v>
      </c>
      <c r="Q3335" s="14" t="s">
        <v>61</v>
      </c>
      <c r="R3335" s="2">
        <v>7.1895424836600004</v>
      </c>
      <c r="S3335" s="2">
        <v>7.1895424836600004</v>
      </c>
      <c r="T3335" s="2">
        <v>5.2287581699350003</v>
      </c>
      <c r="U3335" s="2">
        <v>10.457516339869001</v>
      </c>
      <c r="V3335" s="2">
        <v>41.830065359476997</v>
      </c>
      <c r="W3335" s="2">
        <v>3.2679738562090002</v>
      </c>
      <c r="X3335" s="2">
        <v>44.444444444444002</v>
      </c>
      <c r="Y3335" s="11">
        <v>133.333333333333</v>
      </c>
    </row>
    <row r="3336" spans="3:25" x14ac:dyDescent="0.2">
      <c r="C3336" s="70"/>
      <c r="D3336" s="67"/>
      <c r="E3336" s="4" t="s">
        <v>25</v>
      </c>
      <c r="F3336" s="52" t="s">
        <v>624</v>
      </c>
      <c r="G3336" s="7">
        <v>174</v>
      </c>
      <c r="H3336" s="9">
        <v>10.919540229885</v>
      </c>
      <c r="I3336" s="1">
        <v>12.068965517241001</v>
      </c>
      <c r="J3336" s="1">
        <v>10.344827586207</v>
      </c>
      <c r="K3336" s="1">
        <v>1.149425287356</v>
      </c>
      <c r="L3336" s="1">
        <v>3.4482758620689999</v>
      </c>
      <c r="M3336" s="1">
        <v>6.8965517241379999</v>
      </c>
      <c r="N3336" s="1">
        <v>1.7241379310339999</v>
      </c>
      <c r="O3336" s="1">
        <v>1.149425287356</v>
      </c>
      <c r="P3336" s="1">
        <v>3.4482758620689999</v>
      </c>
      <c r="Q3336" s="3" t="s">
        <v>61</v>
      </c>
      <c r="R3336" s="1">
        <v>9.1954022988510005</v>
      </c>
      <c r="S3336" s="1">
        <v>4.5977011494250002</v>
      </c>
      <c r="T3336" s="1">
        <v>8.0459770114939992</v>
      </c>
      <c r="U3336" s="1">
        <v>13.793103448276</v>
      </c>
      <c r="V3336" s="1">
        <v>43.678160919539998</v>
      </c>
      <c r="W3336" s="1">
        <v>3.4482758620689999</v>
      </c>
      <c r="X3336" s="1">
        <v>39.080459770114999</v>
      </c>
      <c r="Y3336" s="8">
        <v>133.908045977011</v>
      </c>
    </row>
    <row r="3337" spans="3:25" x14ac:dyDescent="0.2">
      <c r="C3337" s="70"/>
      <c r="D3337" s="67"/>
      <c r="E3337" s="4" t="s">
        <v>26</v>
      </c>
      <c r="F3337" s="52" t="s">
        <v>624</v>
      </c>
      <c r="G3337" s="7">
        <v>180</v>
      </c>
      <c r="H3337" s="9">
        <v>7.7777777777779997</v>
      </c>
      <c r="I3337" s="1">
        <v>10.555555555555999</v>
      </c>
      <c r="J3337" s="1">
        <v>9.4444444444440006</v>
      </c>
      <c r="K3337" s="1">
        <v>3.8888888888889999</v>
      </c>
      <c r="L3337" s="1">
        <v>2.7777777777780002</v>
      </c>
      <c r="M3337" s="1">
        <v>6.1111111111109997</v>
      </c>
      <c r="N3337" s="1">
        <v>6.666666666667</v>
      </c>
      <c r="O3337" s="1">
        <v>1.1111111111109999</v>
      </c>
      <c r="P3337" s="1">
        <v>2.2222222222219998</v>
      </c>
      <c r="Q3337" s="3" t="s">
        <v>61</v>
      </c>
      <c r="R3337" s="1">
        <v>6.666666666667</v>
      </c>
      <c r="S3337" s="1">
        <v>1.1111111111109999</v>
      </c>
      <c r="T3337" s="1">
        <v>10.555555555555999</v>
      </c>
      <c r="U3337" s="1">
        <v>15</v>
      </c>
      <c r="V3337" s="1">
        <v>37.777777777777999</v>
      </c>
      <c r="W3337" s="1">
        <v>6.1111111111109997</v>
      </c>
      <c r="X3337" s="1">
        <v>41.111111111111001</v>
      </c>
      <c r="Y3337" s="8">
        <v>127.777777777778</v>
      </c>
    </row>
    <row r="3338" spans="3:25" x14ac:dyDescent="0.2">
      <c r="C3338" s="70"/>
      <c r="D3338" s="67"/>
      <c r="E3338" s="4" t="s">
        <v>27</v>
      </c>
      <c r="F3338" s="52" t="s">
        <v>624</v>
      </c>
      <c r="G3338" s="7">
        <v>121</v>
      </c>
      <c r="H3338" s="9">
        <v>5.7851239669419998</v>
      </c>
      <c r="I3338" s="1">
        <v>9.9173553719009995</v>
      </c>
      <c r="J3338" s="1">
        <v>7.4380165289260001</v>
      </c>
      <c r="K3338" s="1">
        <v>0.82644628099200002</v>
      </c>
      <c r="L3338" s="1">
        <v>0.82644628099200002</v>
      </c>
      <c r="M3338" s="1">
        <v>4.9586776859499997</v>
      </c>
      <c r="N3338" s="1">
        <v>3.305785123967</v>
      </c>
      <c r="O3338" s="3" t="s">
        <v>61</v>
      </c>
      <c r="P3338" s="1">
        <v>5.7851239669419998</v>
      </c>
      <c r="Q3338" s="1">
        <v>0.82644628099200002</v>
      </c>
      <c r="R3338" s="1">
        <v>6.6115702479339999</v>
      </c>
      <c r="S3338" s="1">
        <v>7.4380165289260001</v>
      </c>
      <c r="T3338" s="1">
        <v>12.396694214876</v>
      </c>
      <c r="U3338" s="1">
        <v>12.396694214876</v>
      </c>
      <c r="V3338" s="1">
        <v>33.884297520661001</v>
      </c>
      <c r="W3338" s="1">
        <v>7.4380165289260001</v>
      </c>
      <c r="X3338" s="1">
        <v>46.280991735537</v>
      </c>
      <c r="Y3338" s="8">
        <v>119.83471074380201</v>
      </c>
    </row>
    <row r="3339" spans="3:25" x14ac:dyDescent="0.2">
      <c r="C3339" s="70"/>
      <c r="D3339" s="67"/>
      <c r="E3339" s="4" t="s">
        <v>28</v>
      </c>
      <c r="F3339" s="52" t="s">
        <v>624</v>
      </c>
      <c r="G3339" s="7">
        <v>135</v>
      </c>
      <c r="H3339" s="9">
        <v>1.481481481481</v>
      </c>
      <c r="I3339" s="1">
        <v>8.1481481481479996</v>
      </c>
      <c r="J3339" s="1">
        <v>5.1851851851850004</v>
      </c>
      <c r="K3339" s="3" t="s">
        <v>61</v>
      </c>
      <c r="L3339" s="1">
        <v>1.481481481481</v>
      </c>
      <c r="M3339" s="1">
        <v>5.9259259259260002</v>
      </c>
      <c r="N3339" s="1">
        <v>4.4444444444439997</v>
      </c>
      <c r="O3339" s="1">
        <v>0.74074074074100005</v>
      </c>
      <c r="P3339" s="1">
        <v>0.74074074074100005</v>
      </c>
      <c r="Q3339" s="3" t="s">
        <v>61</v>
      </c>
      <c r="R3339" s="1">
        <v>8.1481481481479996</v>
      </c>
      <c r="S3339" s="1">
        <v>3.7037037037039999</v>
      </c>
      <c r="T3339" s="1">
        <v>10.370370370370001</v>
      </c>
      <c r="U3339" s="1">
        <v>22.222222222222001</v>
      </c>
      <c r="V3339" s="1">
        <v>29.629629629629999</v>
      </c>
      <c r="W3339" s="1">
        <v>11.111111111111001</v>
      </c>
      <c r="X3339" s="1">
        <v>37.037037037037003</v>
      </c>
      <c r="Y3339" s="8">
        <v>113.333333333333</v>
      </c>
    </row>
    <row r="3340" spans="3:25" x14ac:dyDescent="0.2">
      <c r="C3340" s="70"/>
      <c r="D3340" s="67"/>
      <c r="E3340" s="4" t="s">
        <v>29</v>
      </c>
      <c r="F3340" s="52" t="s">
        <v>624</v>
      </c>
      <c r="G3340" s="7">
        <v>610</v>
      </c>
      <c r="H3340" s="9">
        <v>6.8852459016390002</v>
      </c>
      <c r="I3340" s="1">
        <v>10.327868852459</v>
      </c>
      <c r="J3340" s="1">
        <v>8.3606557377050006</v>
      </c>
      <c r="K3340" s="1">
        <v>1.6393442622950001</v>
      </c>
      <c r="L3340" s="1">
        <v>2.2950819672130001</v>
      </c>
      <c r="M3340" s="1">
        <v>6.0655737704919996</v>
      </c>
      <c r="N3340" s="1">
        <v>4.0983606557380003</v>
      </c>
      <c r="O3340" s="1">
        <v>0.81967213114799997</v>
      </c>
      <c r="P3340" s="1">
        <v>2.9508196721309998</v>
      </c>
      <c r="Q3340" s="1">
        <v>0.16393442623000001</v>
      </c>
      <c r="R3340" s="1">
        <v>7.7049180327869999</v>
      </c>
      <c r="S3340" s="1">
        <v>3.9344262295079999</v>
      </c>
      <c r="T3340" s="1">
        <v>10.16393442623</v>
      </c>
      <c r="U3340" s="1">
        <v>15.737704918033</v>
      </c>
      <c r="V3340" s="1">
        <v>36.885245901639003</v>
      </c>
      <c r="W3340" s="1">
        <v>6.7213114754100003</v>
      </c>
      <c r="X3340" s="1">
        <v>40.655737704918003</v>
      </c>
      <c r="Y3340" s="8">
        <v>124.754098360656</v>
      </c>
    </row>
    <row r="3341" spans="3:25" x14ac:dyDescent="0.2">
      <c r="C3341" s="70"/>
      <c r="D3341" s="67"/>
      <c r="E3341" s="4" t="s">
        <v>30</v>
      </c>
      <c r="F3341" s="52" t="s">
        <v>624</v>
      </c>
      <c r="G3341" s="7">
        <v>256</v>
      </c>
      <c r="H3341" s="9">
        <v>3.515625</v>
      </c>
      <c r="I3341" s="1">
        <v>8.984375</v>
      </c>
      <c r="J3341" s="1">
        <v>6.25</v>
      </c>
      <c r="K3341" s="1">
        <v>0.390625</v>
      </c>
      <c r="L3341" s="1">
        <v>1.171875</v>
      </c>
      <c r="M3341" s="1">
        <v>5.46875</v>
      </c>
      <c r="N3341" s="1">
        <v>3.90625</v>
      </c>
      <c r="O3341" s="1">
        <v>0.390625</v>
      </c>
      <c r="P3341" s="1">
        <v>3.125</v>
      </c>
      <c r="Q3341" s="1">
        <v>0.390625</v>
      </c>
      <c r="R3341" s="1">
        <v>7.421875</v>
      </c>
      <c r="S3341" s="1">
        <v>5.46875</v>
      </c>
      <c r="T3341" s="1">
        <v>11.328125</v>
      </c>
      <c r="U3341" s="1">
        <v>17.578125</v>
      </c>
      <c r="V3341" s="1">
        <v>31.640625</v>
      </c>
      <c r="W3341" s="1">
        <v>9.375</v>
      </c>
      <c r="X3341" s="1">
        <v>41.40625</v>
      </c>
      <c r="Y3341" s="8">
        <v>116.40625</v>
      </c>
    </row>
    <row r="3342" spans="3:25" x14ac:dyDescent="0.2">
      <c r="C3342" s="70"/>
      <c r="D3342" s="66" t="s">
        <v>21</v>
      </c>
      <c r="E3342" s="5" t="s">
        <v>24</v>
      </c>
      <c r="F3342" s="51" t="s">
        <v>624</v>
      </c>
      <c r="G3342" s="6">
        <v>149</v>
      </c>
      <c r="H3342" s="13">
        <v>6.0402684563760003</v>
      </c>
      <c r="I3342" s="2">
        <v>6.7114093959729999</v>
      </c>
      <c r="J3342" s="2">
        <v>4.0268456375839996</v>
      </c>
      <c r="K3342" s="2">
        <v>1.342281879195</v>
      </c>
      <c r="L3342" s="2">
        <v>2.6845637583889999</v>
      </c>
      <c r="M3342" s="2">
        <v>3.355704697987</v>
      </c>
      <c r="N3342" s="2">
        <v>6.0402684563760003</v>
      </c>
      <c r="O3342" s="14" t="s">
        <v>61</v>
      </c>
      <c r="P3342" s="2">
        <v>1.342281879195</v>
      </c>
      <c r="Q3342" s="14" t="s">
        <v>61</v>
      </c>
      <c r="R3342" s="2">
        <v>7.3825503355700004</v>
      </c>
      <c r="S3342" s="2">
        <v>1.342281879195</v>
      </c>
      <c r="T3342" s="2">
        <v>5.3691275167789998</v>
      </c>
      <c r="U3342" s="2">
        <v>10.067114093960001</v>
      </c>
      <c r="V3342" s="2">
        <v>56.375838926173998</v>
      </c>
      <c r="W3342" s="2">
        <v>4.0268456375839996</v>
      </c>
      <c r="X3342" s="2">
        <v>29.530201342282002</v>
      </c>
      <c r="Y3342" s="11">
        <v>116.107382550336</v>
      </c>
    </row>
    <row r="3343" spans="3:25" x14ac:dyDescent="0.2">
      <c r="C3343" s="70"/>
      <c r="D3343" s="67"/>
      <c r="E3343" s="4" t="s">
        <v>25</v>
      </c>
      <c r="F3343" s="52" t="s">
        <v>624</v>
      </c>
      <c r="G3343" s="7">
        <v>155</v>
      </c>
      <c r="H3343" s="9">
        <v>7.7419354838709999</v>
      </c>
      <c r="I3343" s="1">
        <v>8.3870967741939992</v>
      </c>
      <c r="J3343" s="1">
        <v>8.3870967741939992</v>
      </c>
      <c r="K3343" s="1">
        <v>2.5806451612900001</v>
      </c>
      <c r="L3343" s="1">
        <v>1.935483870968</v>
      </c>
      <c r="M3343" s="1">
        <v>6.4516129032259997</v>
      </c>
      <c r="N3343" s="1">
        <v>5.8064516129030004</v>
      </c>
      <c r="O3343" s="1">
        <v>1.2903225806450001</v>
      </c>
      <c r="P3343" s="1">
        <v>3.2258064516129998</v>
      </c>
      <c r="Q3343" s="1">
        <v>0.64516129032299996</v>
      </c>
      <c r="R3343" s="1">
        <v>8.3870967741939992</v>
      </c>
      <c r="S3343" s="1">
        <v>5.8064516129030004</v>
      </c>
      <c r="T3343" s="1">
        <v>6.4516129032259997</v>
      </c>
      <c r="U3343" s="1">
        <v>9.6774193548389995</v>
      </c>
      <c r="V3343" s="1">
        <v>45.161290322581003</v>
      </c>
      <c r="W3343" s="1">
        <v>5.1612903225810003</v>
      </c>
      <c r="X3343" s="1">
        <v>40</v>
      </c>
      <c r="Y3343" s="8">
        <v>127.096774193548</v>
      </c>
    </row>
    <row r="3344" spans="3:25" x14ac:dyDescent="0.2">
      <c r="C3344" s="70"/>
      <c r="D3344" s="67"/>
      <c r="E3344" s="4" t="s">
        <v>26</v>
      </c>
      <c r="F3344" s="52" t="s">
        <v>624</v>
      </c>
      <c r="G3344" s="7">
        <v>175</v>
      </c>
      <c r="H3344" s="9">
        <v>8</v>
      </c>
      <c r="I3344" s="1">
        <v>14.857142857143</v>
      </c>
      <c r="J3344" s="1">
        <v>5.7142857142860004</v>
      </c>
      <c r="K3344" s="1">
        <v>1.142857142857</v>
      </c>
      <c r="L3344" s="1">
        <v>2.285714285714</v>
      </c>
      <c r="M3344" s="1">
        <v>3.4285714285709998</v>
      </c>
      <c r="N3344" s="1">
        <v>6.2857142857139996</v>
      </c>
      <c r="O3344" s="1">
        <v>2.8571428571430002</v>
      </c>
      <c r="P3344" s="1">
        <v>3.4285714285709998</v>
      </c>
      <c r="Q3344" s="3" t="s">
        <v>61</v>
      </c>
      <c r="R3344" s="1">
        <v>7.4285714285709998</v>
      </c>
      <c r="S3344" s="1">
        <v>5.7142857142860004</v>
      </c>
      <c r="T3344" s="1">
        <v>11.428571428571001</v>
      </c>
      <c r="U3344" s="1">
        <v>10.857142857143</v>
      </c>
      <c r="V3344" s="1">
        <v>34.285714285714</v>
      </c>
      <c r="W3344" s="1">
        <v>9.1428571428570002</v>
      </c>
      <c r="X3344" s="1">
        <v>45.714285714286</v>
      </c>
      <c r="Y3344" s="8">
        <v>126.857142857143</v>
      </c>
    </row>
    <row r="3345" spans="3:25" x14ac:dyDescent="0.2">
      <c r="C3345" s="70"/>
      <c r="D3345" s="67"/>
      <c r="E3345" s="4" t="s">
        <v>27</v>
      </c>
      <c r="F3345" s="52" t="s">
        <v>624</v>
      </c>
      <c r="G3345" s="7">
        <v>133</v>
      </c>
      <c r="H3345" s="9">
        <v>3.0075187969920001</v>
      </c>
      <c r="I3345" s="1">
        <v>6.766917293233</v>
      </c>
      <c r="J3345" s="1">
        <v>4.511278195489</v>
      </c>
      <c r="K3345" s="1">
        <v>1.503759398496</v>
      </c>
      <c r="L3345" s="1">
        <v>0.75187969924800002</v>
      </c>
      <c r="M3345" s="1">
        <v>0.75187969924800002</v>
      </c>
      <c r="N3345" s="1">
        <v>4.511278195489</v>
      </c>
      <c r="O3345" s="1">
        <v>0.75187969924800002</v>
      </c>
      <c r="P3345" s="1">
        <v>2.255639097744</v>
      </c>
      <c r="Q3345" s="3" t="s">
        <v>61</v>
      </c>
      <c r="R3345" s="1">
        <v>9.7744360902260006</v>
      </c>
      <c r="S3345" s="1">
        <v>3.0075187969920001</v>
      </c>
      <c r="T3345" s="1">
        <v>13.533834586466</v>
      </c>
      <c r="U3345" s="1">
        <v>14.285714285714</v>
      </c>
      <c r="V3345" s="1">
        <v>42.857142857143003</v>
      </c>
      <c r="W3345" s="1">
        <v>6.766917293233</v>
      </c>
      <c r="X3345" s="1">
        <v>36.090225563910003</v>
      </c>
      <c r="Y3345" s="8">
        <v>115.037593984962</v>
      </c>
    </row>
    <row r="3346" spans="3:25" x14ac:dyDescent="0.2">
      <c r="C3346" s="70"/>
      <c r="D3346" s="67"/>
      <c r="E3346" s="4" t="s">
        <v>28</v>
      </c>
      <c r="F3346" s="52" t="s">
        <v>624</v>
      </c>
      <c r="G3346" s="7">
        <v>153</v>
      </c>
      <c r="H3346" s="9">
        <v>3.2679738562090002</v>
      </c>
      <c r="I3346" s="1">
        <v>5.8823529411760003</v>
      </c>
      <c r="J3346" s="1">
        <v>3.2679738562090002</v>
      </c>
      <c r="K3346" s="1">
        <v>0.65359477124200005</v>
      </c>
      <c r="L3346" s="3" t="s">
        <v>61</v>
      </c>
      <c r="M3346" s="1">
        <v>1.9607843137250001</v>
      </c>
      <c r="N3346" s="1">
        <v>5.2287581699350003</v>
      </c>
      <c r="O3346" s="1">
        <v>1.9607843137250001</v>
      </c>
      <c r="P3346" s="1">
        <v>3.2679738562090002</v>
      </c>
      <c r="Q3346" s="1">
        <v>0.65359477124200005</v>
      </c>
      <c r="R3346" s="1">
        <v>9.8039215686270005</v>
      </c>
      <c r="S3346" s="1">
        <v>3.2679738562090002</v>
      </c>
      <c r="T3346" s="1">
        <v>12.418300653595001</v>
      </c>
      <c r="U3346" s="1">
        <v>21.568627450979999</v>
      </c>
      <c r="V3346" s="1">
        <v>28.758169934641</v>
      </c>
      <c r="W3346" s="1">
        <v>15.686274509804001</v>
      </c>
      <c r="X3346" s="1">
        <v>33.986928104575</v>
      </c>
      <c r="Y3346" s="8">
        <v>117.64705882352899</v>
      </c>
    </row>
    <row r="3347" spans="3:25" x14ac:dyDescent="0.2">
      <c r="C3347" s="70"/>
      <c r="D3347" s="67"/>
      <c r="E3347" s="4" t="s">
        <v>29</v>
      </c>
      <c r="F3347" s="52" t="s">
        <v>624</v>
      </c>
      <c r="G3347" s="7">
        <v>616</v>
      </c>
      <c r="H3347" s="9">
        <v>5.6818181818179996</v>
      </c>
      <c r="I3347" s="1">
        <v>9.2532467532469997</v>
      </c>
      <c r="J3347" s="1">
        <v>5.5194805194810002</v>
      </c>
      <c r="K3347" s="1">
        <v>1.461038961039</v>
      </c>
      <c r="L3347" s="1">
        <v>1.298701298701</v>
      </c>
      <c r="M3347" s="1">
        <v>3.2467532467529998</v>
      </c>
      <c r="N3347" s="1">
        <v>5.5194805194810002</v>
      </c>
      <c r="O3347" s="1">
        <v>1.785714285714</v>
      </c>
      <c r="P3347" s="1">
        <v>3.0844155844159999</v>
      </c>
      <c r="Q3347" s="1">
        <v>0.32467532467499999</v>
      </c>
      <c r="R3347" s="1">
        <v>8.7662337662340004</v>
      </c>
      <c r="S3347" s="1">
        <v>4.5454545454549997</v>
      </c>
      <c r="T3347" s="1">
        <v>10.876623376623</v>
      </c>
      <c r="U3347" s="1">
        <v>13.961038961039</v>
      </c>
      <c r="V3347" s="1">
        <v>37.5</v>
      </c>
      <c r="W3347" s="1">
        <v>9.2532467532469997</v>
      </c>
      <c r="X3347" s="1">
        <v>39.285714285714</v>
      </c>
      <c r="Y3347" s="8">
        <v>122.077922077922</v>
      </c>
    </row>
    <row r="3348" spans="3:25" x14ac:dyDescent="0.2">
      <c r="C3348" s="70"/>
      <c r="D3348" s="67"/>
      <c r="E3348" s="4" t="s">
        <v>30</v>
      </c>
      <c r="F3348" s="52" t="s">
        <v>624</v>
      </c>
      <c r="G3348" s="7">
        <v>286</v>
      </c>
      <c r="H3348" s="9">
        <v>3.1468531468530001</v>
      </c>
      <c r="I3348" s="1">
        <v>6.2937062937060002</v>
      </c>
      <c r="J3348" s="1">
        <v>3.8461538461539999</v>
      </c>
      <c r="K3348" s="1">
        <v>1.0489510489510001</v>
      </c>
      <c r="L3348" s="1">
        <v>0.34965034965000003</v>
      </c>
      <c r="M3348" s="1">
        <v>1.398601398601</v>
      </c>
      <c r="N3348" s="1">
        <v>4.8951048951049998</v>
      </c>
      <c r="O3348" s="1">
        <v>1.398601398601</v>
      </c>
      <c r="P3348" s="1">
        <v>2.797202797203</v>
      </c>
      <c r="Q3348" s="1">
        <v>0.34965034965000003</v>
      </c>
      <c r="R3348" s="1">
        <v>9.7902097902099996</v>
      </c>
      <c r="S3348" s="1">
        <v>3.1468531468530001</v>
      </c>
      <c r="T3348" s="1">
        <v>12.937062937063001</v>
      </c>
      <c r="U3348" s="1">
        <v>18.181818181817999</v>
      </c>
      <c r="V3348" s="1">
        <v>35.314685314685001</v>
      </c>
      <c r="W3348" s="1">
        <v>11.538461538462</v>
      </c>
      <c r="X3348" s="1">
        <v>34.965034965035002</v>
      </c>
      <c r="Y3348" s="8">
        <v>116.433566433566</v>
      </c>
    </row>
    <row r="3349" spans="3:25" x14ac:dyDescent="0.2">
      <c r="C3349" s="66" t="s">
        <v>31</v>
      </c>
      <c r="D3349" s="66" t="s">
        <v>23</v>
      </c>
      <c r="E3349" s="5" t="s">
        <v>32</v>
      </c>
      <c r="F3349" s="51" t="s">
        <v>624</v>
      </c>
      <c r="G3349" s="6">
        <v>72</v>
      </c>
      <c r="H3349" s="13">
        <v>5.5555555555560003</v>
      </c>
      <c r="I3349" s="2">
        <v>11.111111111111001</v>
      </c>
      <c r="J3349" s="2">
        <v>8.333333333333</v>
      </c>
      <c r="K3349" s="2">
        <v>1.3888888888890001</v>
      </c>
      <c r="L3349" s="2">
        <v>4.166666666667</v>
      </c>
      <c r="M3349" s="2">
        <v>1.3888888888890001</v>
      </c>
      <c r="N3349" s="2">
        <v>4.166666666667</v>
      </c>
      <c r="O3349" s="2">
        <v>2.7777777777780002</v>
      </c>
      <c r="P3349" s="2">
        <v>4.166666666667</v>
      </c>
      <c r="Q3349" s="14" t="s">
        <v>61</v>
      </c>
      <c r="R3349" s="2">
        <v>4.166666666667</v>
      </c>
      <c r="S3349" s="2">
        <v>2.7777777777780002</v>
      </c>
      <c r="T3349" s="2">
        <v>12.5</v>
      </c>
      <c r="U3349" s="2">
        <v>5.5555555555560003</v>
      </c>
      <c r="V3349" s="2">
        <v>54.166666666666998</v>
      </c>
      <c r="W3349" s="2">
        <v>5.5555555555560003</v>
      </c>
      <c r="X3349" s="2">
        <v>34.722222222222001</v>
      </c>
      <c r="Y3349" s="11">
        <v>127.777777777778</v>
      </c>
    </row>
    <row r="3350" spans="3:25" ht="26" x14ac:dyDescent="0.2">
      <c r="C3350" s="70"/>
      <c r="D3350" s="67"/>
      <c r="E3350" s="4" t="s">
        <v>33</v>
      </c>
      <c r="F3350" s="52" t="s">
        <v>624</v>
      </c>
      <c r="G3350" s="7">
        <v>1007</v>
      </c>
      <c r="H3350" s="9">
        <v>7.547169811321</v>
      </c>
      <c r="I3350" s="1">
        <v>10.327706057597</v>
      </c>
      <c r="J3350" s="1">
        <v>7.9443892750740002</v>
      </c>
      <c r="K3350" s="1">
        <v>1.88679245283</v>
      </c>
      <c r="L3350" s="1">
        <v>3.0784508440909999</v>
      </c>
      <c r="M3350" s="1">
        <v>6.1569016881829999</v>
      </c>
      <c r="N3350" s="1">
        <v>5.4617676266139998</v>
      </c>
      <c r="O3350" s="1">
        <v>1.2909632572</v>
      </c>
      <c r="P3350" s="1">
        <v>3.6742800397219999</v>
      </c>
      <c r="Q3350" s="1">
        <v>0.19860973187700001</v>
      </c>
      <c r="R3350" s="1">
        <v>8.5402184707049997</v>
      </c>
      <c r="S3350" s="1">
        <v>4.7666335650449998</v>
      </c>
      <c r="T3350" s="1">
        <v>9.2353525322739998</v>
      </c>
      <c r="U3350" s="1">
        <v>13.406156901688</v>
      </c>
      <c r="V3350" s="1">
        <v>37.636544190664999</v>
      </c>
      <c r="W3350" s="1">
        <v>6.1569016881829999</v>
      </c>
      <c r="X3350" s="1">
        <v>42.800397219464003</v>
      </c>
      <c r="Y3350" s="8">
        <v>127.308838133069</v>
      </c>
    </row>
    <row r="3351" spans="3:25" ht="39" x14ac:dyDescent="0.2">
      <c r="C3351" s="70"/>
      <c r="D3351" s="67"/>
      <c r="E3351" s="4" t="s">
        <v>34</v>
      </c>
      <c r="F3351" s="52" t="s">
        <v>625</v>
      </c>
      <c r="G3351" s="7">
        <v>15</v>
      </c>
      <c r="H3351" s="17" t="s">
        <v>61</v>
      </c>
      <c r="I3351" s="1">
        <v>6.666666666667</v>
      </c>
      <c r="J3351" s="1">
        <v>6.666666666667</v>
      </c>
      <c r="K3351" s="3" t="s">
        <v>61</v>
      </c>
      <c r="L3351" s="1">
        <v>6.666666666667</v>
      </c>
      <c r="M3351" s="3" t="s">
        <v>61</v>
      </c>
      <c r="N3351" s="3" t="s">
        <v>61</v>
      </c>
      <c r="O3351" s="3" t="s">
        <v>61</v>
      </c>
      <c r="P3351" s="3" t="s">
        <v>61</v>
      </c>
      <c r="Q3351" s="3" t="s">
        <v>61</v>
      </c>
      <c r="R3351" s="1">
        <v>6.666666666667</v>
      </c>
      <c r="S3351" s="3" t="s">
        <v>61</v>
      </c>
      <c r="T3351" s="1">
        <v>6.666666666667</v>
      </c>
      <c r="U3351" s="1">
        <v>33.333333333333002</v>
      </c>
      <c r="V3351" s="1">
        <v>33.333333333333002</v>
      </c>
      <c r="W3351" s="1">
        <v>6.666666666667</v>
      </c>
      <c r="X3351" s="1">
        <v>26.666666666666998</v>
      </c>
      <c r="Y3351" s="8">
        <v>106.666666666667</v>
      </c>
    </row>
    <row r="3352" spans="3:25" ht="39" x14ac:dyDescent="0.2">
      <c r="C3352" s="70"/>
      <c r="D3352" s="67"/>
      <c r="E3352" s="4" t="s">
        <v>35</v>
      </c>
      <c r="F3352" s="52" t="s">
        <v>624</v>
      </c>
      <c r="G3352" s="7">
        <v>197</v>
      </c>
      <c r="H3352" s="9">
        <v>6.0913705583760001</v>
      </c>
      <c r="I3352" s="1">
        <v>6.598984771574</v>
      </c>
      <c r="J3352" s="1">
        <v>5.5837563451780001</v>
      </c>
      <c r="K3352" s="1">
        <v>2.0304568527920002</v>
      </c>
      <c r="L3352" s="1">
        <v>1.522842639594</v>
      </c>
      <c r="M3352" s="1">
        <v>4.0609137055840003</v>
      </c>
      <c r="N3352" s="1">
        <v>5.0761421319800002</v>
      </c>
      <c r="O3352" s="1">
        <v>1.522842639594</v>
      </c>
      <c r="P3352" s="1">
        <v>1.522842639594</v>
      </c>
      <c r="Q3352" s="1">
        <v>0.50761421319800004</v>
      </c>
      <c r="R3352" s="1">
        <v>7.6142131979699998</v>
      </c>
      <c r="S3352" s="1">
        <v>4.0609137055840003</v>
      </c>
      <c r="T3352" s="1">
        <v>8.6294416243650005</v>
      </c>
      <c r="U3352" s="1">
        <v>16.751269035532999</v>
      </c>
      <c r="V3352" s="1">
        <v>44.162436548222999</v>
      </c>
      <c r="W3352" s="1">
        <v>6.0913705583760001</v>
      </c>
      <c r="X3352" s="1">
        <v>32.994923857868002</v>
      </c>
      <c r="Y3352" s="8">
        <v>121.82741116751301</v>
      </c>
    </row>
    <row r="3353" spans="3:25" ht="26" x14ac:dyDescent="0.2">
      <c r="C3353" s="70"/>
      <c r="D3353" s="67"/>
      <c r="E3353" s="4" t="s">
        <v>36</v>
      </c>
      <c r="F3353" s="52" t="s">
        <v>624</v>
      </c>
      <c r="G3353" s="7">
        <v>205</v>
      </c>
      <c r="H3353" s="9">
        <v>1.951219512195</v>
      </c>
      <c r="I3353" s="1">
        <v>6.8292682926830004</v>
      </c>
      <c r="J3353" s="1">
        <v>3.4146341463410002</v>
      </c>
      <c r="K3353" s="1">
        <v>0.48780487804900002</v>
      </c>
      <c r="L3353" s="3" t="s">
        <v>61</v>
      </c>
      <c r="M3353" s="1">
        <v>1.951219512195</v>
      </c>
      <c r="N3353" s="1">
        <v>2.4390243902440001</v>
      </c>
      <c r="O3353" s="1">
        <v>0.97560975609800005</v>
      </c>
      <c r="P3353" s="3" t="s">
        <v>61</v>
      </c>
      <c r="Q3353" s="3" t="s">
        <v>61</v>
      </c>
      <c r="R3353" s="1">
        <v>8.2926829268290003</v>
      </c>
      <c r="S3353" s="1">
        <v>2.9268292682929999</v>
      </c>
      <c r="T3353" s="1">
        <v>11.219512195122</v>
      </c>
      <c r="U3353" s="1">
        <v>16.585365853658999</v>
      </c>
      <c r="V3353" s="1">
        <v>40.975609756098002</v>
      </c>
      <c r="W3353" s="1">
        <v>11.219512195122</v>
      </c>
      <c r="X3353" s="1">
        <v>31.219512195122</v>
      </c>
      <c r="Y3353" s="8">
        <v>109.268292682927</v>
      </c>
    </row>
    <row r="3354" spans="3:25" x14ac:dyDescent="0.2">
      <c r="C3354" s="70"/>
      <c r="D3354" s="67"/>
      <c r="E3354" s="4" t="s">
        <v>37</v>
      </c>
      <c r="F3354" s="52" t="s">
        <v>625</v>
      </c>
      <c r="G3354" s="7">
        <v>32</v>
      </c>
      <c r="H3354" s="9">
        <v>9.375</v>
      </c>
      <c r="I3354" s="1">
        <v>12.5</v>
      </c>
      <c r="J3354" s="1">
        <v>6.25</v>
      </c>
      <c r="K3354" s="3" t="s">
        <v>61</v>
      </c>
      <c r="L3354" s="3" t="s">
        <v>61</v>
      </c>
      <c r="M3354" s="1">
        <v>3.125</v>
      </c>
      <c r="N3354" s="1">
        <v>3.125</v>
      </c>
      <c r="O3354" s="3" t="s">
        <v>61</v>
      </c>
      <c r="P3354" s="1">
        <v>6.25</v>
      </c>
      <c r="Q3354" s="3" t="s">
        <v>61</v>
      </c>
      <c r="R3354" s="1">
        <v>3.125</v>
      </c>
      <c r="S3354" s="1">
        <v>3.125</v>
      </c>
      <c r="T3354" s="1">
        <v>6.25</v>
      </c>
      <c r="U3354" s="1">
        <v>6.25</v>
      </c>
      <c r="V3354" s="1">
        <v>31.25</v>
      </c>
      <c r="W3354" s="1">
        <v>21.875</v>
      </c>
      <c r="X3354" s="1">
        <v>40.625</v>
      </c>
      <c r="Y3354" s="8">
        <v>112.5</v>
      </c>
    </row>
    <row r="3355" spans="3:25" x14ac:dyDescent="0.2">
      <c r="C3355" s="70"/>
      <c r="D3355" s="66" t="s">
        <v>20</v>
      </c>
      <c r="E3355" s="5" t="s">
        <v>32</v>
      </c>
      <c r="F3355" s="51" t="s">
        <v>625</v>
      </c>
      <c r="G3355" s="6">
        <v>38</v>
      </c>
      <c r="H3355" s="35" t="s">
        <v>61</v>
      </c>
      <c r="I3355" s="2">
        <v>7.8947368421049999</v>
      </c>
      <c r="J3355" s="2">
        <v>7.8947368421049999</v>
      </c>
      <c r="K3355" s="2">
        <v>2.6315789473679998</v>
      </c>
      <c r="L3355" s="2">
        <v>7.8947368421049999</v>
      </c>
      <c r="M3355" s="2">
        <v>2.6315789473679998</v>
      </c>
      <c r="N3355" s="2">
        <v>2.6315789473679998</v>
      </c>
      <c r="O3355" s="2">
        <v>5.2631578947369997</v>
      </c>
      <c r="P3355" s="2">
        <v>5.2631578947369997</v>
      </c>
      <c r="Q3355" s="14" t="s">
        <v>61</v>
      </c>
      <c r="R3355" s="2">
        <v>7.8947368421049999</v>
      </c>
      <c r="S3355" s="2">
        <v>5.2631578947369997</v>
      </c>
      <c r="T3355" s="2">
        <v>13.157894736842</v>
      </c>
      <c r="U3355" s="2">
        <v>10.526315789473999</v>
      </c>
      <c r="V3355" s="2">
        <v>44.736842105263001</v>
      </c>
      <c r="W3355" s="2">
        <v>10.526315789473999</v>
      </c>
      <c r="X3355" s="2">
        <v>34.210526315788996</v>
      </c>
      <c r="Y3355" s="11">
        <v>134.210526315789</v>
      </c>
    </row>
    <row r="3356" spans="3:25" ht="26" x14ac:dyDescent="0.2">
      <c r="C3356" s="70"/>
      <c r="D3356" s="67"/>
      <c r="E3356" s="4" t="s">
        <v>33</v>
      </c>
      <c r="F3356" s="52" t="s">
        <v>624</v>
      </c>
      <c r="G3356" s="7">
        <v>566</v>
      </c>
      <c r="H3356" s="9">
        <v>8.3038869257950001</v>
      </c>
      <c r="I3356" s="1">
        <v>11.130742049469999</v>
      </c>
      <c r="J3356" s="1">
        <v>9.363957597173</v>
      </c>
      <c r="K3356" s="1">
        <v>2.1201413427559999</v>
      </c>
      <c r="L3356" s="1">
        <v>3.533568904594</v>
      </c>
      <c r="M3356" s="1">
        <v>7.5971731448759998</v>
      </c>
      <c r="N3356" s="1">
        <v>4.416961130742</v>
      </c>
      <c r="O3356" s="1">
        <v>1.236749116608</v>
      </c>
      <c r="P3356" s="1">
        <v>3.7102473498230002</v>
      </c>
      <c r="Q3356" s="1">
        <v>0.17667844523000001</v>
      </c>
      <c r="R3356" s="1">
        <v>7.9505300353359996</v>
      </c>
      <c r="S3356" s="1">
        <v>4.416961130742</v>
      </c>
      <c r="T3356" s="1">
        <v>9.363957597173</v>
      </c>
      <c r="U3356" s="1">
        <v>13.780918727914999</v>
      </c>
      <c r="V3356" s="1">
        <v>36.219081272084999</v>
      </c>
      <c r="W3356" s="1">
        <v>5.6537102473500003</v>
      </c>
      <c r="X3356" s="1">
        <v>44.346289752650002</v>
      </c>
      <c r="Y3356" s="8">
        <v>128.97526501766799</v>
      </c>
    </row>
    <row r="3357" spans="3:25" ht="39" x14ac:dyDescent="0.2">
      <c r="C3357" s="70"/>
      <c r="D3357" s="67"/>
      <c r="E3357" s="4" t="s">
        <v>34</v>
      </c>
      <c r="F3357" s="52" t="s">
        <v>625</v>
      </c>
      <c r="G3357" s="7">
        <v>7</v>
      </c>
      <c r="H3357" s="17" t="s">
        <v>61</v>
      </c>
      <c r="I3357" s="1">
        <v>14.285714285714</v>
      </c>
      <c r="J3357" s="1">
        <v>14.285714285714</v>
      </c>
      <c r="K3357" s="3" t="s">
        <v>61</v>
      </c>
      <c r="L3357" s="1">
        <v>14.285714285714</v>
      </c>
      <c r="M3357" s="3" t="s">
        <v>61</v>
      </c>
      <c r="N3357" s="3" t="s">
        <v>61</v>
      </c>
      <c r="O3357" s="3" t="s">
        <v>61</v>
      </c>
      <c r="P3357" s="3" t="s">
        <v>61</v>
      </c>
      <c r="Q3357" s="3" t="s">
        <v>61</v>
      </c>
      <c r="R3357" s="3" t="s">
        <v>61</v>
      </c>
      <c r="S3357" s="3" t="s">
        <v>61</v>
      </c>
      <c r="T3357" s="3" t="s">
        <v>61</v>
      </c>
      <c r="U3357" s="1">
        <v>28.571428571428999</v>
      </c>
      <c r="V3357" s="1">
        <v>28.571428571428999</v>
      </c>
      <c r="W3357" s="1">
        <v>14.285714285714</v>
      </c>
      <c r="X3357" s="1">
        <v>28.571428571428999</v>
      </c>
      <c r="Y3357" s="8">
        <v>114.28571428571399</v>
      </c>
    </row>
    <row r="3358" spans="3:25" ht="39" x14ac:dyDescent="0.2">
      <c r="C3358" s="70"/>
      <c r="D3358" s="67"/>
      <c r="E3358" s="4" t="s">
        <v>35</v>
      </c>
      <c r="F3358" s="52" t="s">
        <v>624</v>
      </c>
      <c r="G3358" s="7">
        <v>78</v>
      </c>
      <c r="H3358" s="9">
        <v>3.8461538461539999</v>
      </c>
      <c r="I3358" s="1">
        <v>3.8461538461539999</v>
      </c>
      <c r="J3358" s="1">
        <v>5.1282051282049999</v>
      </c>
      <c r="K3358" s="1">
        <v>1.2820512820509999</v>
      </c>
      <c r="L3358" s="1">
        <v>2.564102564103</v>
      </c>
      <c r="M3358" s="1">
        <v>5.1282051282049999</v>
      </c>
      <c r="N3358" s="1">
        <v>5.1282051282049999</v>
      </c>
      <c r="O3358" s="3" t="s">
        <v>61</v>
      </c>
      <c r="P3358" s="3" t="s">
        <v>61</v>
      </c>
      <c r="Q3358" s="3" t="s">
        <v>61</v>
      </c>
      <c r="R3358" s="1">
        <v>6.4102564102560002</v>
      </c>
      <c r="S3358" s="1">
        <v>6.4102564102560002</v>
      </c>
      <c r="T3358" s="1">
        <v>6.4102564102560002</v>
      </c>
      <c r="U3358" s="1">
        <v>20.512820512821001</v>
      </c>
      <c r="V3358" s="1">
        <v>47.435897435896997</v>
      </c>
      <c r="W3358" s="1">
        <v>3.8461538461539999</v>
      </c>
      <c r="X3358" s="1">
        <v>28.205128205127998</v>
      </c>
      <c r="Y3358" s="8">
        <v>117.948717948718</v>
      </c>
    </row>
    <row r="3359" spans="3:25" ht="26" x14ac:dyDescent="0.2">
      <c r="C3359" s="70"/>
      <c r="D3359" s="67"/>
      <c r="E3359" s="4" t="s">
        <v>36</v>
      </c>
      <c r="F3359" s="52" t="s">
        <v>624</v>
      </c>
      <c r="G3359" s="7">
        <v>58</v>
      </c>
      <c r="H3359" s="9">
        <v>3.4482758620689999</v>
      </c>
      <c r="I3359" s="1">
        <v>6.8965517241379999</v>
      </c>
      <c r="J3359" s="1">
        <v>6.8965517241379999</v>
      </c>
      <c r="K3359" s="3" t="s">
        <v>61</v>
      </c>
      <c r="L3359" s="3" t="s">
        <v>61</v>
      </c>
      <c r="M3359" s="1">
        <v>3.4482758620689999</v>
      </c>
      <c r="N3359" s="3" t="s">
        <v>61</v>
      </c>
      <c r="O3359" s="3" t="s">
        <v>61</v>
      </c>
      <c r="P3359" s="3" t="s">
        <v>61</v>
      </c>
      <c r="Q3359" s="3" t="s">
        <v>61</v>
      </c>
      <c r="R3359" s="1">
        <v>8.6206896551720007</v>
      </c>
      <c r="S3359" s="1">
        <v>3.4482758620689999</v>
      </c>
      <c r="T3359" s="1">
        <v>12.068965517241001</v>
      </c>
      <c r="U3359" s="1">
        <v>20.689655172414</v>
      </c>
      <c r="V3359" s="1">
        <v>39.655172413792997</v>
      </c>
      <c r="W3359" s="1">
        <v>5.1724137931029999</v>
      </c>
      <c r="X3359" s="1">
        <v>34.482758620689999</v>
      </c>
      <c r="Y3359" s="8">
        <v>110.344827586207</v>
      </c>
    </row>
    <row r="3360" spans="3:25" x14ac:dyDescent="0.2">
      <c r="C3360" s="70"/>
      <c r="D3360" s="67"/>
      <c r="E3360" s="4" t="s">
        <v>37</v>
      </c>
      <c r="F3360" s="52" t="s">
        <v>625</v>
      </c>
      <c r="G3360" s="7">
        <v>16</v>
      </c>
      <c r="H3360" s="9">
        <v>18.75</v>
      </c>
      <c r="I3360" s="1">
        <v>18.75</v>
      </c>
      <c r="J3360" s="1">
        <v>12.5</v>
      </c>
      <c r="K3360" s="3" t="s">
        <v>61</v>
      </c>
      <c r="L3360" s="3" t="s">
        <v>61</v>
      </c>
      <c r="M3360" s="1">
        <v>6.25</v>
      </c>
      <c r="N3360" s="1">
        <v>6.25</v>
      </c>
      <c r="O3360" s="3" t="s">
        <v>61</v>
      </c>
      <c r="P3360" s="1">
        <v>6.25</v>
      </c>
      <c r="Q3360" s="3" t="s">
        <v>61</v>
      </c>
      <c r="R3360" s="3" t="s">
        <v>61</v>
      </c>
      <c r="S3360" s="1">
        <v>6.25</v>
      </c>
      <c r="T3360" s="3" t="s">
        <v>61</v>
      </c>
      <c r="U3360" s="3" t="s">
        <v>61</v>
      </c>
      <c r="V3360" s="1">
        <v>31.25</v>
      </c>
      <c r="W3360" s="1">
        <v>18.75</v>
      </c>
      <c r="X3360" s="1">
        <v>50</v>
      </c>
      <c r="Y3360" s="8">
        <v>125</v>
      </c>
    </row>
    <row r="3361" spans="3:25" x14ac:dyDescent="0.2">
      <c r="C3361" s="70"/>
      <c r="D3361" s="66" t="s">
        <v>21</v>
      </c>
      <c r="E3361" s="5" t="s">
        <v>32</v>
      </c>
      <c r="F3361" s="51" t="s">
        <v>625</v>
      </c>
      <c r="G3361" s="6">
        <v>34</v>
      </c>
      <c r="H3361" s="13">
        <v>11.764705882353001</v>
      </c>
      <c r="I3361" s="2">
        <v>14.705882352941</v>
      </c>
      <c r="J3361" s="2">
        <v>8.8235294117649996</v>
      </c>
      <c r="K3361" s="14" t="s">
        <v>61</v>
      </c>
      <c r="L3361" s="14" t="s">
        <v>61</v>
      </c>
      <c r="M3361" s="14" t="s">
        <v>61</v>
      </c>
      <c r="N3361" s="2">
        <v>5.8823529411760003</v>
      </c>
      <c r="O3361" s="14" t="s">
        <v>61</v>
      </c>
      <c r="P3361" s="2">
        <v>2.9411764705880001</v>
      </c>
      <c r="Q3361" s="14" t="s">
        <v>61</v>
      </c>
      <c r="R3361" s="14" t="s">
        <v>61</v>
      </c>
      <c r="S3361" s="14" t="s">
        <v>61</v>
      </c>
      <c r="T3361" s="2">
        <v>11.764705882353001</v>
      </c>
      <c r="U3361" s="14" t="s">
        <v>61</v>
      </c>
      <c r="V3361" s="2">
        <v>64.705882352941003</v>
      </c>
      <c r="W3361" s="14" t="s">
        <v>61</v>
      </c>
      <c r="X3361" s="2">
        <v>35.294117647058997</v>
      </c>
      <c r="Y3361" s="11">
        <v>120.58823529411799</v>
      </c>
    </row>
    <row r="3362" spans="3:25" ht="26" x14ac:dyDescent="0.2">
      <c r="C3362" s="70"/>
      <c r="D3362" s="67"/>
      <c r="E3362" s="4" t="s">
        <v>33</v>
      </c>
      <c r="F3362" s="52" t="s">
        <v>624</v>
      </c>
      <c r="G3362" s="7">
        <v>441</v>
      </c>
      <c r="H3362" s="9">
        <v>6.5759637188209998</v>
      </c>
      <c r="I3362" s="1">
        <v>9.2970521541950006</v>
      </c>
      <c r="J3362" s="1">
        <v>6.1224489795919999</v>
      </c>
      <c r="K3362" s="1">
        <v>1.587301587302</v>
      </c>
      <c r="L3362" s="1">
        <v>2.49433106576</v>
      </c>
      <c r="M3362" s="1">
        <v>4.3083900226759999</v>
      </c>
      <c r="N3362" s="1">
        <v>6.8027210884349998</v>
      </c>
      <c r="O3362" s="1">
        <v>1.360544217687</v>
      </c>
      <c r="P3362" s="1">
        <v>3.6281179138319999</v>
      </c>
      <c r="Q3362" s="1">
        <v>0.22675736961500001</v>
      </c>
      <c r="R3362" s="1">
        <v>9.2970521541950006</v>
      </c>
      <c r="S3362" s="1">
        <v>5.2154195011339999</v>
      </c>
      <c r="T3362" s="1">
        <v>9.0702947845799997</v>
      </c>
      <c r="U3362" s="1">
        <v>12.925170068027001</v>
      </c>
      <c r="V3362" s="1">
        <v>39.455782312925002</v>
      </c>
      <c r="W3362" s="1">
        <v>6.8027210884349998</v>
      </c>
      <c r="X3362" s="1">
        <v>40.816326530612002</v>
      </c>
      <c r="Y3362" s="8">
        <v>125.170068027211</v>
      </c>
    </row>
    <row r="3363" spans="3:25" ht="39" x14ac:dyDescent="0.2">
      <c r="C3363" s="70"/>
      <c r="D3363" s="67"/>
      <c r="E3363" s="4" t="s">
        <v>34</v>
      </c>
      <c r="F3363" s="52" t="s">
        <v>625</v>
      </c>
      <c r="G3363" s="7">
        <v>8</v>
      </c>
      <c r="H3363" s="17" t="s">
        <v>61</v>
      </c>
      <c r="I3363" s="3" t="s">
        <v>61</v>
      </c>
      <c r="J3363" s="3" t="s">
        <v>61</v>
      </c>
      <c r="K3363" s="3" t="s">
        <v>61</v>
      </c>
      <c r="L3363" s="3" t="s">
        <v>61</v>
      </c>
      <c r="M3363" s="3" t="s">
        <v>61</v>
      </c>
      <c r="N3363" s="3" t="s">
        <v>61</v>
      </c>
      <c r="O3363" s="3" t="s">
        <v>61</v>
      </c>
      <c r="P3363" s="3" t="s">
        <v>61</v>
      </c>
      <c r="Q3363" s="3" t="s">
        <v>61</v>
      </c>
      <c r="R3363" s="1">
        <v>12.5</v>
      </c>
      <c r="S3363" s="3" t="s">
        <v>61</v>
      </c>
      <c r="T3363" s="1">
        <v>12.5</v>
      </c>
      <c r="U3363" s="1">
        <v>37.5</v>
      </c>
      <c r="V3363" s="1">
        <v>37.5</v>
      </c>
      <c r="W3363" s="3" t="s">
        <v>61</v>
      </c>
      <c r="X3363" s="1">
        <v>25</v>
      </c>
      <c r="Y3363" s="8">
        <v>100</v>
      </c>
    </row>
    <row r="3364" spans="3:25" ht="39" x14ac:dyDescent="0.2">
      <c r="C3364" s="70"/>
      <c r="D3364" s="67"/>
      <c r="E3364" s="4" t="s">
        <v>35</v>
      </c>
      <c r="F3364" s="52" t="s">
        <v>624</v>
      </c>
      <c r="G3364" s="7">
        <v>119</v>
      </c>
      <c r="H3364" s="9">
        <v>7.5630252100839996</v>
      </c>
      <c r="I3364" s="1">
        <v>8.4033613445380002</v>
      </c>
      <c r="J3364" s="1">
        <v>5.8823529411760003</v>
      </c>
      <c r="K3364" s="1">
        <v>2.5210084033609998</v>
      </c>
      <c r="L3364" s="1">
        <v>0.84033613445400002</v>
      </c>
      <c r="M3364" s="1">
        <v>3.361344537815</v>
      </c>
      <c r="N3364" s="1">
        <v>5.0420168067229998</v>
      </c>
      <c r="O3364" s="1">
        <v>2.5210084033609998</v>
      </c>
      <c r="P3364" s="1">
        <v>2.5210084033609998</v>
      </c>
      <c r="Q3364" s="1">
        <v>0.84033613445400002</v>
      </c>
      <c r="R3364" s="1">
        <v>8.4033613445380002</v>
      </c>
      <c r="S3364" s="1">
        <v>2.5210084033609998</v>
      </c>
      <c r="T3364" s="1">
        <v>10.084033613444999</v>
      </c>
      <c r="U3364" s="1">
        <v>14.285714285714</v>
      </c>
      <c r="V3364" s="1">
        <v>42.016806722688997</v>
      </c>
      <c r="W3364" s="1">
        <v>7.5630252100839996</v>
      </c>
      <c r="X3364" s="1">
        <v>36.134453781513002</v>
      </c>
      <c r="Y3364" s="8">
        <v>124.36974789916</v>
      </c>
    </row>
    <row r="3365" spans="3:25" ht="26" x14ac:dyDescent="0.2">
      <c r="C3365" s="70"/>
      <c r="D3365" s="67"/>
      <c r="E3365" s="4" t="s">
        <v>36</v>
      </c>
      <c r="F3365" s="52" t="s">
        <v>624</v>
      </c>
      <c r="G3365" s="7">
        <v>147</v>
      </c>
      <c r="H3365" s="9">
        <v>1.360544217687</v>
      </c>
      <c r="I3365" s="1">
        <v>6.8027210884349998</v>
      </c>
      <c r="J3365" s="1">
        <v>2.040816326531</v>
      </c>
      <c r="K3365" s="1">
        <v>0.68027210884400002</v>
      </c>
      <c r="L3365" s="3" t="s">
        <v>61</v>
      </c>
      <c r="M3365" s="1">
        <v>1.360544217687</v>
      </c>
      <c r="N3365" s="1">
        <v>3.4013605442179999</v>
      </c>
      <c r="O3365" s="1">
        <v>1.360544217687</v>
      </c>
      <c r="P3365" s="3" t="s">
        <v>61</v>
      </c>
      <c r="Q3365" s="3" t="s">
        <v>61</v>
      </c>
      <c r="R3365" s="1">
        <v>8.1632653061219997</v>
      </c>
      <c r="S3365" s="1">
        <v>2.7210884353739999</v>
      </c>
      <c r="T3365" s="1">
        <v>10.884353741497</v>
      </c>
      <c r="U3365" s="1">
        <v>14.965986394558</v>
      </c>
      <c r="V3365" s="1">
        <v>41.496598639456003</v>
      </c>
      <c r="W3365" s="1">
        <v>13.605442176871</v>
      </c>
      <c r="X3365" s="1">
        <v>29.931972789115999</v>
      </c>
      <c r="Y3365" s="8">
        <v>108.84353741496599</v>
      </c>
    </row>
    <row r="3366" spans="3:25" x14ac:dyDescent="0.2">
      <c r="C3366" s="70"/>
      <c r="D3366" s="67"/>
      <c r="E3366" s="4" t="s">
        <v>37</v>
      </c>
      <c r="F3366" s="52" t="s">
        <v>625</v>
      </c>
      <c r="G3366" s="7">
        <v>16</v>
      </c>
      <c r="H3366" s="17" t="s">
        <v>61</v>
      </c>
      <c r="I3366" s="1">
        <v>6.25</v>
      </c>
      <c r="J3366" s="3" t="s">
        <v>61</v>
      </c>
      <c r="K3366" s="3" t="s">
        <v>61</v>
      </c>
      <c r="L3366" s="3" t="s">
        <v>61</v>
      </c>
      <c r="M3366" s="3" t="s">
        <v>61</v>
      </c>
      <c r="N3366" s="3" t="s">
        <v>61</v>
      </c>
      <c r="O3366" s="3" t="s">
        <v>61</v>
      </c>
      <c r="P3366" s="1">
        <v>6.25</v>
      </c>
      <c r="Q3366" s="3" t="s">
        <v>61</v>
      </c>
      <c r="R3366" s="1">
        <v>6.25</v>
      </c>
      <c r="S3366" s="3" t="s">
        <v>61</v>
      </c>
      <c r="T3366" s="1">
        <v>12.5</v>
      </c>
      <c r="U3366" s="1">
        <v>12.5</v>
      </c>
      <c r="V3366" s="1">
        <v>31.25</v>
      </c>
      <c r="W3366" s="1">
        <v>25</v>
      </c>
      <c r="X3366" s="1">
        <v>31.25</v>
      </c>
      <c r="Y3366" s="8">
        <v>100</v>
      </c>
    </row>
    <row r="3367" spans="3:25" x14ac:dyDescent="0.2">
      <c r="C3367" s="66" t="s">
        <v>38</v>
      </c>
      <c r="D3367" s="66" t="s">
        <v>23</v>
      </c>
      <c r="E3367" s="5" t="s">
        <v>39</v>
      </c>
      <c r="F3367" s="51" t="s">
        <v>624</v>
      </c>
      <c r="G3367" s="6">
        <v>458</v>
      </c>
      <c r="H3367" s="13">
        <v>4.8034934497819997</v>
      </c>
      <c r="I3367" s="2">
        <v>7.64192139738</v>
      </c>
      <c r="J3367" s="2">
        <v>5.2401746724890002</v>
      </c>
      <c r="K3367" s="2">
        <v>1.091703056769</v>
      </c>
      <c r="L3367" s="2">
        <v>1.5283842794760001</v>
      </c>
      <c r="M3367" s="2">
        <v>2.8384279475979999</v>
      </c>
      <c r="N3367" s="2">
        <v>3.7117903930130001</v>
      </c>
      <c r="O3367" s="2">
        <v>1.5283842794760001</v>
      </c>
      <c r="P3367" s="2">
        <v>1.5283842794760001</v>
      </c>
      <c r="Q3367" s="2">
        <v>0.21834061135400001</v>
      </c>
      <c r="R3367" s="2">
        <v>7.4235807860260001</v>
      </c>
      <c r="S3367" s="2">
        <v>3.275109170306</v>
      </c>
      <c r="T3367" s="2">
        <v>10.262008733624</v>
      </c>
      <c r="U3367" s="2">
        <v>16.157205240174999</v>
      </c>
      <c r="V3367" s="2">
        <v>41.921397379913003</v>
      </c>
      <c r="W3367" s="2">
        <v>8.9519650655019998</v>
      </c>
      <c r="X3367" s="2">
        <v>32.96943231441</v>
      </c>
      <c r="Y3367" s="11">
        <v>118.122270742358</v>
      </c>
    </row>
    <row r="3368" spans="3:25" x14ac:dyDescent="0.2">
      <c r="C3368" s="70"/>
      <c r="D3368" s="67"/>
      <c r="E3368" s="4" t="s">
        <v>40</v>
      </c>
      <c r="F3368" s="52" t="s">
        <v>624</v>
      </c>
      <c r="G3368" s="7">
        <v>973</v>
      </c>
      <c r="H3368" s="9">
        <v>7.6053442959920003</v>
      </c>
      <c r="I3368" s="1">
        <v>10.688591983556</v>
      </c>
      <c r="J3368" s="1">
        <v>7.9136690647480004</v>
      </c>
      <c r="K3368" s="1">
        <v>1.9527235354570001</v>
      </c>
      <c r="L3368" s="1">
        <v>2.980472764645</v>
      </c>
      <c r="M3368" s="1">
        <v>5.9609455292910001</v>
      </c>
      <c r="N3368" s="1">
        <v>5.652620760534</v>
      </c>
      <c r="O3368" s="1">
        <v>1.233299075026</v>
      </c>
      <c r="P3368" s="1">
        <v>3.2887975334020001</v>
      </c>
      <c r="Q3368" s="1">
        <v>0.20554984583800001</v>
      </c>
      <c r="R3368" s="1">
        <v>8.2219938335049996</v>
      </c>
      <c r="S3368" s="1">
        <v>5.035971223022</v>
      </c>
      <c r="T3368" s="1">
        <v>9.2497430626929997</v>
      </c>
      <c r="U3368" s="1">
        <v>13.155190133607</v>
      </c>
      <c r="V3368" s="1">
        <v>37.923946557039997</v>
      </c>
      <c r="W3368" s="1">
        <v>6.1664953751280001</v>
      </c>
      <c r="X3368" s="1">
        <v>42.754367934224</v>
      </c>
      <c r="Y3368" s="8">
        <v>127.235354573484</v>
      </c>
    </row>
    <row r="3369" spans="3:25" x14ac:dyDescent="0.2">
      <c r="C3369" s="70"/>
      <c r="D3369" s="67"/>
      <c r="E3369" s="4" t="s">
        <v>41</v>
      </c>
      <c r="F3369" s="52" t="s">
        <v>624</v>
      </c>
      <c r="G3369" s="7">
        <v>0</v>
      </c>
      <c r="H3369" s="17" t="s">
        <v>61</v>
      </c>
      <c r="I3369" s="3" t="s">
        <v>61</v>
      </c>
      <c r="J3369" s="3" t="s">
        <v>61</v>
      </c>
      <c r="K3369" s="3" t="s">
        <v>61</v>
      </c>
      <c r="L3369" s="3" t="s">
        <v>61</v>
      </c>
      <c r="M3369" s="3" t="s">
        <v>61</v>
      </c>
      <c r="N3369" s="3" t="s">
        <v>61</v>
      </c>
      <c r="O3369" s="3" t="s">
        <v>61</v>
      </c>
      <c r="P3369" s="3" t="s">
        <v>61</v>
      </c>
      <c r="Q3369" s="3" t="s">
        <v>61</v>
      </c>
      <c r="R3369" s="3" t="s">
        <v>61</v>
      </c>
      <c r="S3369" s="3" t="s">
        <v>61</v>
      </c>
      <c r="T3369" s="3" t="s">
        <v>61</v>
      </c>
      <c r="U3369" s="3" t="s">
        <v>61</v>
      </c>
      <c r="V3369" s="3" t="s">
        <v>61</v>
      </c>
      <c r="W3369" s="3" t="s">
        <v>61</v>
      </c>
      <c r="X3369" s="3" t="s">
        <v>61</v>
      </c>
      <c r="Y3369" s="18" t="s">
        <v>61</v>
      </c>
    </row>
    <row r="3370" spans="3:25" x14ac:dyDescent="0.2">
      <c r="C3370" s="70"/>
      <c r="D3370" s="67"/>
      <c r="E3370" s="4" t="s">
        <v>42</v>
      </c>
      <c r="F3370" s="52" t="s">
        <v>625</v>
      </c>
      <c r="G3370" s="7">
        <v>34</v>
      </c>
      <c r="H3370" s="9">
        <v>5.8823529411760003</v>
      </c>
      <c r="I3370" s="1">
        <v>5.8823529411760003</v>
      </c>
      <c r="J3370" s="1">
        <v>5.8823529411760003</v>
      </c>
      <c r="K3370" s="3" t="s">
        <v>61</v>
      </c>
      <c r="L3370" s="1">
        <v>2.9411764705880001</v>
      </c>
      <c r="M3370" s="1">
        <v>8.8235294117649996</v>
      </c>
      <c r="N3370" s="1">
        <v>2.9411764705880001</v>
      </c>
      <c r="O3370" s="1">
        <v>2.9411764705880001</v>
      </c>
      <c r="P3370" s="1">
        <v>5.8823529411760003</v>
      </c>
      <c r="Q3370" s="3" t="s">
        <v>61</v>
      </c>
      <c r="R3370" s="1">
        <v>11.764705882353001</v>
      </c>
      <c r="S3370" s="3" t="s">
        <v>61</v>
      </c>
      <c r="T3370" s="1">
        <v>8.8235294117649996</v>
      </c>
      <c r="U3370" s="1">
        <v>11.764705882353001</v>
      </c>
      <c r="V3370" s="1">
        <v>41.176470588234999</v>
      </c>
      <c r="W3370" s="1">
        <v>5.8823529411760003</v>
      </c>
      <c r="X3370" s="1">
        <v>41.176470588234999</v>
      </c>
      <c r="Y3370" s="8">
        <v>120.58823529411799</v>
      </c>
    </row>
    <row r="3371" spans="3:25" x14ac:dyDescent="0.2">
      <c r="C3371" s="70"/>
      <c r="D3371" s="67"/>
      <c r="E3371" s="4" t="s">
        <v>43</v>
      </c>
      <c r="F3371" s="52" t="s">
        <v>625</v>
      </c>
      <c r="G3371" s="7">
        <v>10</v>
      </c>
      <c r="H3371" s="17" t="s">
        <v>61</v>
      </c>
      <c r="I3371" s="1">
        <v>10</v>
      </c>
      <c r="J3371" s="3" t="s">
        <v>61</v>
      </c>
      <c r="K3371" s="3" t="s">
        <v>61</v>
      </c>
      <c r="L3371" s="1">
        <v>10</v>
      </c>
      <c r="M3371" s="3" t="s">
        <v>61</v>
      </c>
      <c r="N3371" s="3" t="s">
        <v>61</v>
      </c>
      <c r="O3371" s="3" t="s">
        <v>61</v>
      </c>
      <c r="P3371" s="1">
        <v>10</v>
      </c>
      <c r="Q3371" s="3" t="s">
        <v>61</v>
      </c>
      <c r="R3371" s="1">
        <v>10</v>
      </c>
      <c r="S3371" s="3" t="s">
        <v>61</v>
      </c>
      <c r="T3371" s="1">
        <v>10</v>
      </c>
      <c r="U3371" s="1">
        <v>10</v>
      </c>
      <c r="V3371" s="1">
        <v>50</v>
      </c>
      <c r="W3371" s="1">
        <v>10</v>
      </c>
      <c r="X3371" s="1">
        <v>30</v>
      </c>
      <c r="Y3371" s="8">
        <v>120</v>
      </c>
    </row>
    <row r="3372" spans="3:25" x14ac:dyDescent="0.2">
      <c r="C3372" s="70"/>
      <c r="D3372" s="67"/>
      <c r="E3372" s="4" t="s">
        <v>44</v>
      </c>
      <c r="F3372" s="52" t="s">
        <v>625</v>
      </c>
      <c r="G3372" s="7">
        <v>31</v>
      </c>
      <c r="H3372" s="9">
        <v>3.2258064516129998</v>
      </c>
      <c r="I3372" s="3" t="s">
        <v>61</v>
      </c>
      <c r="J3372" s="1">
        <v>6.4516129032259997</v>
      </c>
      <c r="K3372" s="1">
        <v>3.2258064516129998</v>
      </c>
      <c r="L3372" s="3" t="s">
        <v>61</v>
      </c>
      <c r="M3372" s="1">
        <v>3.2258064516129998</v>
      </c>
      <c r="N3372" s="3" t="s">
        <v>61</v>
      </c>
      <c r="O3372" s="3" t="s">
        <v>61</v>
      </c>
      <c r="P3372" s="1">
        <v>3.2258064516129998</v>
      </c>
      <c r="Q3372" s="3" t="s">
        <v>61</v>
      </c>
      <c r="R3372" s="1">
        <v>9.6774193548389995</v>
      </c>
      <c r="S3372" s="3" t="s">
        <v>61</v>
      </c>
      <c r="T3372" s="1">
        <v>6.4516129032259997</v>
      </c>
      <c r="U3372" s="1">
        <v>12.903225806451999</v>
      </c>
      <c r="V3372" s="1">
        <v>51.612903225806001</v>
      </c>
      <c r="W3372" s="1">
        <v>3.2258064516129998</v>
      </c>
      <c r="X3372" s="1">
        <v>32.258064516128997</v>
      </c>
      <c r="Y3372" s="8">
        <v>103.225806451613</v>
      </c>
    </row>
    <row r="3373" spans="3:25" x14ac:dyDescent="0.2">
      <c r="C3373" s="70"/>
      <c r="D3373" s="67"/>
      <c r="E3373" s="4" t="s">
        <v>37</v>
      </c>
      <c r="F3373" s="52" t="s">
        <v>625</v>
      </c>
      <c r="G3373" s="7">
        <v>22</v>
      </c>
      <c r="H3373" s="17" t="s">
        <v>61</v>
      </c>
      <c r="I3373" s="1">
        <v>9.0909090909089993</v>
      </c>
      <c r="J3373" s="1">
        <v>9.0909090909089993</v>
      </c>
      <c r="K3373" s="3" t="s">
        <v>61</v>
      </c>
      <c r="L3373" s="3" t="s">
        <v>61</v>
      </c>
      <c r="M3373" s="1">
        <v>4.5454545454549997</v>
      </c>
      <c r="N3373" s="1">
        <v>4.5454545454549997</v>
      </c>
      <c r="O3373" s="3" t="s">
        <v>61</v>
      </c>
      <c r="P3373" s="1">
        <v>9.0909090909089993</v>
      </c>
      <c r="Q3373" s="3" t="s">
        <v>61</v>
      </c>
      <c r="R3373" s="1">
        <v>4.5454545454549997</v>
      </c>
      <c r="S3373" s="1">
        <v>4.5454545454549997</v>
      </c>
      <c r="T3373" s="1">
        <v>9.0909090909089993</v>
      </c>
      <c r="U3373" s="1">
        <v>9.0909090909089993</v>
      </c>
      <c r="V3373" s="1">
        <v>36.363636363635997</v>
      </c>
      <c r="W3373" s="1">
        <v>18.181818181817999</v>
      </c>
      <c r="X3373" s="1">
        <v>36.363636363635997</v>
      </c>
      <c r="Y3373" s="8">
        <v>118.181818181818</v>
      </c>
    </row>
    <row r="3374" spans="3:25" x14ac:dyDescent="0.2">
      <c r="C3374" s="70"/>
      <c r="D3374" s="66" t="s">
        <v>20</v>
      </c>
      <c r="E3374" s="5" t="s">
        <v>39</v>
      </c>
      <c r="F3374" s="51" t="s">
        <v>624</v>
      </c>
      <c r="G3374" s="6">
        <v>175</v>
      </c>
      <c r="H3374" s="13">
        <v>4</v>
      </c>
      <c r="I3374" s="2">
        <v>5.1428571428570002</v>
      </c>
      <c r="J3374" s="2">
        <v>6.8571428571429998</v>
      </c>
      <c r="K3374" s="2">
        <v>1.142857142857</v>
      </c>
      <c r="L3374" s="2">
        <v>3.4285714285709998</v>
      </c>
      <c r="M3374" s="2">
        <v>4</v>
      </c>
      <c r="N3374" s="2">
        <v>2.8571428571430002</v>
      </c>
      <c r="O3374" s="2">
        <v>1.142857142857</v>
      </c>
      <c r="P3374" s="2">
        <v>2.285714285714</v>
      </c>
      <c r="Q3374" s="14" t="s">
        <v>61</v>
      </c>
      <c r="R3374" s="2">
        <v>7.4285714285709998</v>
      </c>
      <c r="S3374" s="2">
        <v>4.5714285714290002</v>
      </c>
      <c r="T3374" s="2">
        <v>8.5714285714289993</v>
      </c>
      <c r="U3374" s="2">
        <v>20</v>
      </c>
      <c r="V3374" s="2">
        <v>41.714285714286</v>
      </c>
      <c r="W3374" s="2">
        <v>7.4285714285709998</v>
      </c>
      <c r="X3374" s="2">
        <v>30.857142857143</v>
      </c>
      <c r="Y3374" s="11">
        <v>120.571428571429</v>
      </c>
    </row>
    <row r="3375" spans="3:25" x14ac:dyDescent="0.2">
      <c r="C3375" s="70"/>
      <c r="D3375" s="67"/>
      <c r="E3375" s="4" t="s">
        <v>40</v>
      </c>
      <c r="F3375" s="52" t="s">
        <v>624</v>
      </c>
      <c r="G3375" s="7">
        <v>538</v>
      </c>
      <c r="H3375" s="9">
        <v>8.5501858736060008</v>
      </c>
      <c r="I3375" s="1">
        <v>11.710037174721</v>
      </c>
      <c r="J3375" s="1">
        <v>9.4795539033459999</v>
      </c>
      <c r="K3375" s="1">
        <v>2.2304832713749998</v>
      </c>
      <c r="L3375" s="1">
        <v>3.345724907063</v>
      </c>
      <c r="M3375" s="1">
        <v>7.4349442379179997</v>
      </c>
      <c r="N3375" s="1">
        <v>4.4609665427509997</v>
      </c>
      <c r="O3375" s="1">
        <v>1.3011152416359999</v>
      </c>
      <c r="P3375" s="1">
        <v>3.1598513011149998</v>
      </c>
      <c r="Q3375" s="1">
        <v>0.18587360594800001</v>
      </c>
      <c r="R3375" s="1">
        <v>7.4349442379179997</v>
      </c>
      <c r="S3375" s="1">
        <v>4.832713754647</v>
      </c>
      <c r="T3375" s="1">
        <v>9.4795539033459999</v>
      </c>
      <c r="U3375" s="1">
        <v>13.382899628253</v>
      </c>
      <c r="V3375" s="1">
        <v>36.617100371747</v>
      </c>
      <c r="W3375" s="1">
        <v>5.5762081784389999</v>
      </c>
      <c r="X3375" s="1">
        <v>44.423791821560997</v>
      </c>
      <c r="Y3375" s="8">
        <v>129.18215613382901</v>
      </c>
    </row>
    <row r="3376" spans="3:25" x14ac:dyDescent="0.2">
      <c r="C3376" s="70"/>
      <c r="D3376" s="67"/>
      <c r="E3376" s="4" t="s">
        <v>41</v>
      </c>
      <c r="F3376" s="52" t="s">
        <v>624</v>
      </c>
      <c r="G3376" s="7">
        <v>0</v>
      </c>
      <c r="H3376" s="17" t="s">
        <v>61</v>
      </c>
      <c r="I3376" s="3" t="s">
        <v>61</v>
      </c>
      <c r="J3376" s="3" t="s">
        <v>61</v>
      </c>
      <c r="K3376" s="3" t="s">
        <v>61</v>
      </c>
      <c r="L3376" s="3" t="s">
        <v>61</v>
      </c>
      <c r="M3376" s="3" t="s">
        <v>61</v>
      </c>
      <c r="N3376" s="3" t="s">
        <v>61</v>
      </c>
      <c r="O3376" s="3" t="s">
        <v>61</v>
      </c>
      <c r="P3376" s="3" t="s">
        <v>61</v>
      </c>
      <c r="Q3376" s="3" t="s">
        <v>61</v>
      </c>
      <c r="R3376" s="3" t="s">
        <v>61</v>
      </c>
      <c r="S3376" s="3" t="s">
        <v>61</v>
      </c>
      <c r="T3376" s="3" t="s">
        <v>61</v>
      </c>
      <c r="U3376" s="3" t="s">
        <v>61</v>
      </c>
      <c r="V3376" s="3" t="s">
        <v>61</v>
      </c>
      <c r="W3376" s="3" t="s">
        <v>61</v>
      </c>
      <c r="X3376" s="3" t="s">
        <v>61</v>
      </c>
      <c r="Y3376" s="18" t="s">
        <v>61</v>
      </c>
    </row>
    <row r="3377" spans="3:25" x14ac:dyDescent="0.2">
      <c r="C3377" s="70"/>
      <c r="D3377" s="67"/>
      <c r="E3377" s="4" t="s">
        <v>42</v>
      </c>
      <c r="F3377" s="52" t="s">
        <v>625</v>
      </c>
      <c r="G3377" s="7">
        <v>20</v>
      </c>
      <c r="H3377" s="9">
        <v>10</v>
      </c>
      <c r="I3377" s="1">
        <v>10</v>
      </c>
      <c r="J3377" s="1">
        <v>5</v>
      </c>
      <c r="K3377" s="3" t="s">
        <v>61</v>
      </c>
      <c r="L3377" s="1">
        <v>5</v>
      </c>
      <c r="M3377" s="1">
        <v>10</v>
      </c>
      <c r="N3377" s="1">
        <v>5</v>
      </c>
      <c r="O3377" s="3" t="s">
        <v>61</v>
      </c>
      <c r="P3377" s="1">
        <v>5</v>
      </c>
      <c r="Q3377" s="3" t="s">
        <v>61</v>
      </c>
      <c r="R3377" s="1">
        <v>10</v>
      </c>
      <c r="S3377" s="3" t="s">
        <v>61</v>
      </c>
      <c r="T3377" s="1">
        <v>10</v>
      </c>
      <c r="U3377" s="1">
        <v>10</v>
      </c>
      <c r="V3377" s="1">
        <v>35</v>
      </c>
      <c r="W3377" s="1">
        <v>5</v>
      </c>
      <c r="X3377" s="1">
        <v>50</v>
      </c>
      <c r="Y3377" s="8">
        <v>120</v>
      </c>
    </row>
    <row r="3378" spans="3:25" x14ac:dyDescent="0.2">
      <c r="C3378" s="70"/>
      <c r="D3378" s="67"/>
      <c r="E3378" s="4" t="s">
        <v>43</v>
      </c>
      <c r="F3378" s="52" t="s">
        <v>625</v>
      </c>
      <c r="G3378" s="7">
        <v>5</v>
      </c>
      <c r="H3378" s="17" t="s">
        <v>61</v>
      </c>
      <c r="I3378" s="1">
        <v>20</v>
      </c>
      <c r="J3378" s="3" t="s">
        <v>61</v>
      </c>
      <c r="K3378" s="3" t="s">
        <v>61</v>
      </c>
      <c r="L3378" s="1">
        <v>20</v>
      </c>
      <c r="M3378" s="3" t="s">
        <v>61</v>
      </c>
      <c r="N3378" s="3" t="s">
        <v>61</v>
      </c>
      <c r="O3378" s="3" t="s">
        <v>61</v>
      </c>
      <c r="P3378" s="1">
        <v>20</v>
      </c>
      <c r="Q3378" s="3" t="s">
        <v>61</v>
      </c>
      <c r="R3378" s="3" t="s">
        <v>61</v>
      </c>
      <c r="S3378" s="3" t="s">
        <v>61</v>
      </c>
      <c r="T3378" s="1">
        <v>20</v>
      </c>
      <c r="U3378" s="1">
        <v>20</v>
      </c>
      <c r="V3378" s="1">
        <v>40</v>
      </c>
      <c r="W3378" s="3" t="s">
        <v>61</v>
      </c>
      <c r="X3378" s="1">
        <v>40</v>
      </c>
      <c r="Y3378" s="8">
        <v>140</v>
      </c>
    </row>
    <row r="3379" spans="3:25" x14ac:dyDescent="0.2">
      <c r="C3379" s="70"/>
      <c r="D3379" s="67"/>
      <c r="E3379" s="4" t="s">
        <v>44</v>
      </c>
      <c r="F3379" s="52" t="s">
        <v>625</v>
      </c>
      <c r="G3379" s="7">
        <v>14</v>
      </c>
      <c r="H3379" s="17" t="s">
        <v>61</v>
      </c>
      <c r="I3379" s="3" t="s">
        <v>61</v>
      </c>
      <c r="J3379" s="1">
        <v>7.1428571428570002</v>
      </c>
      <c r="K3379" s="3" t="s">
        <v>61</v>
      </c>
      <c r="L3379" s="3" t="s">
        <v>61</v>
      </c>
      <c r="M3379" s="1">
        <v>7.1428571428570002</v>
      </c>
      <c r="N3379" s="3" t="s">
        <v>61</v>
      </c>
      <c r="O3379" s="3" t="s">
        <v>61</v>
      </c>
      <c r="P3379" s="3" t="s">
        <v>61</v>
      </c>
      <c r="Q3379" s="3" t="s">
        <v>61</v>
      </c>
      <c r="R3379" s="1">
        <v>21.428571428571001</v>
      </c>
      <c r="S3379" s="3" t="s">
        <v>61</v>
      </c>
      <c r="T3379" s="3" t="s">
        <v>61</v>
      </c>
      <c r="U3379" s="1">
        <v>7.1428571428570002</v>
      </c>
      <c r="V3379" s="1">
        <v>57.142857142856997</v>
      </c>
      <c r="W3379" s="3" t="s">
        <v>61</v>
      </c>
      <c r="X3379" s="1">
        <v>35.714285714286</v>
      </c>
      <c r="Y3379" s="8">
        <v>100</v>
      </c>
    </row>
    <row r="3380" spans="3:25" x14ac:dyDescent="0.2">
      <c r="C3380" s="70"/>
      <c r="D3380" s="67"/>
      <c r="E3380" s="4" t="s">
        <v>37</v>
      </c>
      <c r="F3380" s="52" t="s">
        <v>625</v>
      </c>
      <c r="G3380" s="7">
        <v>11</v>
      </c>
      <c r="H3380" s="17" t="s">
        <v>61</v>
      </c>
      <c r="I3380" s="1">
        <v>18.181818181817999</v>
      </c>
      <c r="J3380" s="1">
        <v>18.181818181817999</v>
      </c>
      <c r="K3380" s="3" t="s">
        <v>61</v>
      </c>
      <c r="L3380" s="3" t="s">
        <v>61</v>
      </c>
      <c r="M3380" s="1">
        <v>9.0909090909089993</v>
      </c>
      <c r="N3380" s="1">
        <v>9.0909090909089993</v>
      </c>
      <c r="O3380" s="3" t="s">
        <v>61</v>
      </c>
      <c r="P3380" s="1">
        <v>9.0909090909089993</v>
      </c>
      <c r="Q3380" s="3" t="s">
        <v>61</v>
      </c>
      <c r="R3380" s="3" t="s">
        <v>61</v>
      </c>
      <c r="S3380" s="1">
        <v>9.0909090909089993</v>
      </c>
      <c r="T3380" s="1">
        <v>9.0909090909089993</v>
      </c>
      <c r="U3380" s="1">
        <v>9.0909090909089993</v>
      </c>
      <c r="V3380" s="1">
        <v>18.181818181817999</v>
      </c>
      <c r="W3380" s="1">
        <v>18.181818181817999</v>
      </c>
      <c r="X3380" s="1">
        <v>54.545454545455001</v>
      </c>
      <c r="Y3380" s="8">
        <v>127.272727272727</v>
      </c>
    </row>
    <row r="3381" spans="3:25" x14ac:dyDescent="0.2">
      <c r="C3381" s="70"/>
      <c r="D3381" s="66" t="s">
        <v>21</v>
      </c>
      <c r="E3381" s="5" t="s">
        <v>39</v>
      </c>
      <c r="F3381" s="51" t="s">
        <v>624</v>
      </c>
      <c r="G3381" s="6">
        <v>283</v>
      </c>
      <c r="H3381" s="13">
        <v>5.3003533568899996</v>
      </c>
      <c r="I3381" s="2">
        <v>9.1872791519430006</v>
      </c>
      <c r="J3381" s="2">
        <v>4.2402826855119997</v>
      </c>
      <c r="K3381" s="2">
        <v>1.0600706713779999</v>
      </c>
      <c r="L3381" s="2">
        <v>0.35335689045899998</v>
      </c>
      <c r="M3381" s="2">
        <v>2.1201413427559999</v>
      </c>
      <c r="N3381" s="2">
        <v>4.2402826855119997</v>
      </c>
      <c r="O3381" s="2">
        <v>1.766784452297</v>
      </c>
      <c r="P3381" s="2">
        <v>1.0600706713779999</v>
      </c>
      <c r="Q3381" s="2">
        <v>0.35335689045899998</v>
      </c>
      <c r="R3381" s="2">
        <v>7.4204946996469996</v>
      </c>
      <c r="S3381" s="2">
        <v>2.473498233216</v>
      </c>
      <c r="T3381" s="2">
        <v>11.307420494700001</v>
      </c>
      <c r="U3381" s="2">
        <v>13.780918727914999</v>
      </c>
      <c r="V3381" s="2">
        <v>42.049469964663999</v>
      </c>
      <c r="W3381" s="2">
        <v>9.893992932862</v>
      </c>
      <c r="X3381" s="2">
        <v>34.275618374558</v>
      </c>
      <c r="Y3381" s="11">
        <v>116.60777385159</v>
      </c>
    </row>
    <row r="3382" spans="3:25" x14ac:dyDescent="0.2">
      <c r="C3382" s="70"/>
      <c r="D3382" s="67"/>
      <c r="E3382" s="4" t="s">
        <v>40</v>
      </c>
      <c r="F3382" s="52" t="s">
        <v>624</v>
      </c>
      <c r="G3382" s="7">
        <v>435</v>
      </c>
      <c r="H3382" s="9">
        <v>6.4367816091950001</v>
      </c>
      <c r="I3382" s="1">
        <v>9.4252873563220003</v>
      </c>
      <c r="J3382" s="1">
        <v>5.9770114942530004</v>
      </c>
      <c r="K3382" s="1">
        <v>1.609195402299</v>
      </c>
      <c r="L3382" s="1">
        <v>2.528735632184</v>
      </c>
      <c r="M3382" s="1">
        <v>4.1379310344829996</v>
      </c>
      <c r="N3382" s="1">
        <v>7.1264367816089997</v>
      </c>
      <c r="O3382" s="1">
        <v>1.149425287356</v>
      </c>
      <c r="P3382" s="1">
        <v>3.4482758620689999</v>
      </c>
      <c r="Q3382" s="1">
        <v>0.22988505747099999</v>
      </c>
      <c r="R3382" s="1">
        <v>9.1954022988510005</v>
      </c>
      <c r="S3382" s="1">
        <v>5.2873563218389998</v>
      </c>
      <c r="T3382" s="1">
        <v>8.9655172413790005</v>
      </c>
      <c r="U3382" s="1">
        <v>12.873563218391</v>
      </c>
      <c r="V3382" s="1">
        <v>39.540229885057002</v>
      </c>
      <c r="W3382" s="1">
        <v>6.8965517241379999</v>
      </c>
      <c r="X3382" s="1">
        <v>40.689655172414</v>
      </c>
      <c r="Y3382" s="8">
        <v>124.827586206897</v>
      </c>
    </row>
    <row r="3383" spans="3:25" x14ac:dyDescent="0.2">
      <c r="C3383" s="70"/>
      <c r="D3383" s="67"/>
      <c r="E3383" s="4" t="s">
        <v>41</v>
      </c>
      <c r="F3383" s="52" t="s">
        <v>624</v>
      </c>
      <c r="G3383" s="7">
        <v>0</v>
      </c>
      <c r="H3383" s="17" t="s">
        <v>61</v>
      </c>
      <c r="I3383" s="3" t="s">
        <v>61</v>
      </c>
      <c r="J3383" s="3" t="s">
        <v>61</v>
      </c>
      <c r="K3383" s="3" t="s">
        <v>61</v>
      </c>
      <c r="L3383" s="3" t="s">
        <v>61</v>
      </c>
      <c r="M3383" s="3" t="s">
        <v>61</v>
      </c>
      <c r="N3383" s="3" t="s">
        <v>61</v>
      </c>
      <c r="O3383" s="3" t="s">
        <v>61</v>
      </c>
      <c r="P3383" s="3" t="s">
        <v>61</v>
      </c>
      <c r="Q3383" s="3" t="s">
        <v>61</v>
      </c>
      <c r="R3383" s="3" t="s">
        <v>61</v>
      </c>
      <c r="S3383" s="3" t="s">
        <v>61</v>
      </c>
      <c r="T3383" s="3" t="s">
        <v>61</v>
      </c>
      <c r="U3383" s="3" t="s">
        <v>61</v>
      </c>
      <c r="V3383" s="3" t="s">
        <v>61</v>
      </c>
      <c r="W3383" s="3" t="s">
        <v>61</v>
      </c>
      <c r="X3383" s="3" t="s">
        <v>61</v>
      </c>
      <c r="Y3383" s="18" t="s">
        <v>61</v>
      </c>
    </row>
    <row r="3384" spans="3:25" x14ac:dyDescent="0.2">
      <c r="C3384" s="70"/>
      <c r="D3384" s="67"/>
      <c r="E3384" s="4" t="s">
        <v>42</v>
      </c>
      <c r="F3384" s="52" t="s">
        <v>625</v>
      </c>
      <c r="G3384" s="7">
        <v>14</v>
      </c>
      <c r="H3384" s="17" t="s">
        <v>61</v>
      </c>
      <c r="I3384" s="3" t="s">
        <v>61</v>
      </c>
      <c r="J3384" s="1">
        <v>7.1428571428570002</v>
      </c>
      <c r="K3384" s="3" t="s">
        <v>61</v>
      </c>
      <c r="L3384" s="3" t="s">
        <v>61</v>
      </c>
      <c r="M3384" s="1">
        <v>7.1428571428570002</v>
      </c>
      <c r="N3384" s="3" t="s">
        <v>61</v>
      </c>
      <c r="O3384" s="1">
        <v>7.1428571428570002</v>
      </c>
      <c r="P3384" s="1">
        <v>7.1428571428570002</v>
      </c>
      <c r="Q3384" s="3" t="s">
        <v>61</v>
      </c>
      <c r="R3384" s="1">
        <v>14.285714285714</v>
      </c>
      <c r="S3384" s="3" t="s">
        <v>61</v>
      </c>
      <c r="T3384" s="1">
        <v>7.1428571428570002</v>
      </c>
      <c r="U3384" s="1">
        <v>14.285714285714</v>
      </c>
      <c r="V3384" s="1">
        <v>50</v>
      </c>
      <c r="W3384" s="1">
        <v>7.1428571428570002</v>
      </c>
      <c r="X3384" s="1">
        <v>28.571428571428999</v>
      </c>
      <c r="Y3384" s="8">
        <v>121.428571428571</v>
      </c>
    </row>
    <row r="3385" spans="3:25" x14ac:dyDescent="0.2">
      <c r="C3385" s="70"/>
      <c r="D3385" s="67"/>
      <c r="E3385" s="4" t="s">
        <v>43</v>
      </c>
      <c r="F3385" s="52" t="s">
        <v>625</v>
      </c>
      <c r="G3385" s="7">
        <v>5</v>
      </c>
      <c r="H3385" s="17" t="s">
        <v>61</v>
      </c>
      <c r="I3385" s="3" t="s">
        <v>61</v>
      </c>
      <c r="J3385" s="3" t="s">
        <v>61</v>
      </c>
      <c r="K3385" s="3" t="s">
        <v>61</v>
      </c>
      <c r="L3385" s="3" t="s">
        <v>61</v>
      </c>
      <c r="M3385" s="3" t="s">
        <v>61</v>
      </c>
      <c r="N3385" s="3" t="s">
        <v>61</v>
      </c>
      <c r="O3385" s="3" t="s">
        <v>61</v>
      </c>
      <c r="P3385" s="3" t="s">
        <v>61</v>
      </c>
      <c r="Q3385" s="3" t="s">
        <v>61</v>
      </c>
      <c r="R3385" s="1">
        <v>20</v>
      </c>
      <c r="S3385" s="3" t="s">
        <v>61</v>
      </c>
      <c r="T3385" s="3" t="s">
        <v>61</v>
      </c>
      <c r="U3385" s="3" t="s">
        <v>61</v>
      </c>
      <c r="V3385" s="1">
        <v>60</v>
      </c>
      <c r="W3385" s="1">
        <v>20</v>
      </c>
      <c r="X3385" s="1">
        <v>20</v>
      </c>
      <c r="Y3385" s="8">
        <v>100</v>
      </c>
    </row>
    <row r="3386" spans="3:25" x14ac:dyDescent="0.2">
      <c r="C3386" s="70"/>
      <c r="D3386" s="67"/>
      <c r="E3386" s="4" t="s">
        <v>44</v>
      </c>
      <c r="F3386" s="52" t="s">
        <v>625</v>
      </c>
      <c r="G3386" s="7">
        <v>17</v>
      </c>
      <c r="H3386" s="9">
        <v>5.8823529411760003</v>
      </c>
      <c r="I3386" s="3" t="s">
        <v>61</v>
      </c>
      <c r="J3386" s="1">
        <v>5.8823529411760003</v>
      </c>
      <c r="K3386" s="1">
        <v>5.8823529411760003</v>
      </c>
      <c r="L3386" s="3" t="s">
        <v>61</v>
      </c>
      <c r="M3386" s="3" t="s">
        <v>61</v>
      </c>
      <c r="N3386" s="3" t="s">
        <v>61</v>
      </c>
      <c r="O3386" s="3" t="s">
        <v>61</v>
      </c>
      <c r="P3386" s="1">
        <v>5.8823529411760003</v>
      </c>
      <c r="Q3386" s="3" t="s">
        <v>61</v>
      </c>
      <c r="R3386" s="3" t="s">
        <v>61</v>
      </c>
      <c r="S3386" s="3" t="s">
        <v>61</v>
      </c>
      <c r="T3386" s="1">
        <v>11.764705882353001</v>
      </c>
      <c r="U3386" s="1">
        <v>17.647058823529001</v>
      </c>
      <c r="V3386" s="1">
        <v>47.058823529412003</v>
      </c>
      <c r="W3386" s="1">
        <v>5.8823529411760003</v>
      </c>
      <c r="X3386" s="1">
        <v>29.411764705882</v>
      </c>
      <c r="Y3386" s="8">
        <v>105.88235294117599</v>
      </c>
    </row>
    <row r="3387" spans="3:25" x14ac:dyDescent="0.2">
      <c r="C3387" s="70"/>
      <c r="D3387" s="67"/>
      <c r="E3387" s="4" t="s">
        <v>37</v>
      </c>
      <c r="F3387" s="52" t="s">
        <v>625</v>
      </c>
      <c r="G3387" s="7">
        <v>11</v>
      </c>
      <c r="H3387" s="17" t="s">
        <v>61</v>
      </c>
      <c r="I3387" s="3" t="s">
        <v>61</v>
      </c>
      <c r="J3387" s="3" t="s">
        <v>61</v>
      </c>
      <c r="K3387" s="3" t="s">
        <v>61</v>
      </c>
      <c r="L3387" s="3" t="s">
        <v>61</v>
      </c>
      <c r="M3387" s="3" t="s">
        <v>61</v>
      </c>
      <c r="N3387" s="3" t="s">
        <v>61</v>
      </c>
      <c r="O3387" s="3" t="s">
        <v>61</v>
      </c>
      <c r="P3387" s="1">
        <v>9.0909090909089993</v>
      </c>
      <c r="Q3387" s="3" t="s">
        <v>61</v>
      </c>
      <c r="R3387" s="1">
        <v>9.0909090909089993</v>
      </c>
      <c r="S3387" s="3" t="s">
        <v>61</v>
      </c>
      <c r="T3387" s="1">
        <v>9.0909090909089993</v>
      </c>
      <c r="U3387" s="1">
        <v>9.0909090909089993</v>
      </c>
      <c r="V3387" s="1">
        <v>54.545454545455001</v>
      </c>
      <c r="W3387" s="1">
        <v>18.181818181817999</v>
      </c>
      <c r="X3387" s="1">
        <v>18.181818181817999</v>
      </c>
      <c r="Y3387" s="8">
        <v>109.09090909090899</v>
      </c>
    </row>
    <row r="3388" spans="3:25" x14ac:dyDescent="0.2">
      <c r="C3388" s="66" t="s">
        <v>45</v>
      </c>
      <c r="D3388" s="64" t="s">
        <v>19</v>
      </c>
      <c r="E3388" s="5" t="s">
        <v>46</v>
      </c>
      <c r="F3388" s="51" t="s">
        <v>624</v>
      </c>
      <c r="G3388" s="6">
        <v>770</v>
      </c>
      <c r="H3388" s="13">
        <v>8.1818181818180005</v>
      </c>
      <c r="I3388" s="2">
        <v>11.298701298700999</v>
      </c>
      <c r="J3388" s="2">
        <v>8.5714285714289993</v>
      </c>
      <c r="K3388" s="2">
        <v>2.207792207792</v>
      </c>
      <c r="L3388" s="2">
        <v>3.636363636364</v>
      </c>
      <c r="M3388" s="2">
        <v>6.2337662337659996</v>
      </c>
      <c r="N3388" s="2">
        <v>5.5844155844159999</v>
      </c>
      <c r="O3388" s="2">
        <v>1.168831168831</v>
      </c>
      <c r="P3388" s="2">
        <v>2.7272727272730002</v>
      </c>
      <c r="Q3388" s="2">
        <v>0.12987012986999999</v>
      </c>
      <c r="R3388" s="2">
        <v>8.7012987012990006</v>
      </c>
      <c r="S3388" s="2">
        <v>5.0649350649349998</v>
      </c>
      <c r="T3388" s="2">
        <v>9.2207792207790007</v>
      </c>
      <c r="U3388" s="2">
        <v>12.077922077922</v>
      </c>
      <c r="V3388" s="2">
        <v>37.662337662337997</v>
      </c>
      <c r="W3388" s="2">
        <v>5.844155844156</v>
      </c>
      <c r="X3388" s="2">
        <v>44.415584415584</v>
      </c>
      <c r="Y3388" s="11">
        <v>128.31168831168799</v>
      </c>
    </row>
    <row r="3389" spans="3:25" ht="26" x14ac:dyDescent="0.2">
      <c r="C3389" s="70"/>
      <c r="D3389" s="65"/>
      <c r="E3389" s="4" t="s">
        <v>47</v>
      </c>
      <c r="F3389" s="52" t="s">
        <v>624</v>
      </c>
      <c r="G3389" s="7">
        <v>335</v>
      </c>
      <c r="H3389" s="9">
        <v>7.7611940298509996</v>
      </c>
      <c r="I3389" s="1">
        <v>11.641791044775999</v>
      </c>
      <c r="J3389" s="1">
        <v>5.9701492537309999</v>
      </c>
      <c r="K3389" s="1">
        <v>1.1940298507460001</v>
      </c>
      <c r="L3389" s="1">
        <v>1.1940298507460001</v>
      </c>
      <c r="M3389" s="1">
        <v>4.1791044776120003</v>
      </c>
      <c r="N3389" s="1">
        <v>3.5820895522390002</v>
      </c>
      <c r="O3389" s="1">
        <v>2.0895522388060002</v>
      </c>
      <c r="P3389" s="1">
        <v>3.5820895522390002</v>
      </c>
      <c r="Q3389" s="3" t="s">
        <v>61</v>
      </c>
      <c r="R3389" s="1">
        <v>6.5671641791040001</v>
      </c>
      <c r="S3389" s="1">
        <v>2.6865671641789999</v>
      </c>
      <c r="T3389" s="1">
        <v>11.343283582090001</v>
      </c>
      <c r="U3389" s="1">
        <v>14.029850746269</v>
      </c>
      <c r="V3389" s="1">
        <v>40.895522388060002</v>
      </c>
      <c r="W3389" s="1">
        <v>6.8656716417909998</v>
      </c>
      <c r="X3389" s="1">
        <v>38.208955223880999</v>
      </c>
      <c r="Y3389" s="8">
        <v>123.582089552239</v>
      </c>
    </row>
    <row r="3390" spans="3:25" x14ac:dyDescent="0.2">
      <c r="C3390" s="70"/>
      <c r="D3390" s="65"/>
      <c r="E3390" s="4" t="s">
        <v>48</v>
      </c>
      <c r="F3390" s="52" t="s">
        <v>625</v>
      </c>
      <c r="G3390" s="7">
        <v>34</v>
      </c>
      <c r="H3390" s="9">
        <v>2.9411764705880001</v>
      </c>
      <c r="I3390" s="1">
        <v>2.9411764705880001</v>
      </c>
      <c r="J3390" s="1">
        <v>5.8823529411760003</v>
      </c>
      <c r="K3390" s="3" t="s">
        <v>61</v>
      </c>
      <c r="L3390" s="3" t="s">
        <v>61</v>
      </c>
      <c r="M3390" s="3" t="s">
        <v>61</v>
      </c>
      <c r="N3390" s="1">
        <v>2.9411764705880001</v>
      </c>
      <c r="O3390" s="3" t="s">
        <v>61</v>
      </c>
      <c r="P3390" s="3" t="s">
        <v>61</v>
      </c>
      <c r="Q3390" s="3" t="s">
        <v>61</v>
      </c>
      <c r="R3390" s="1">
        <v>11.764705882353001</v>
      </c>
      <c r="S3390" s="1">
        <v>2.9411764705880001</v>
      </c>
      <c r="T3390" s="1">
        <v>5.8823529411760003</v>
      </c>
      <c r="U3390" s="1">
        <v>23.529411764706001</v>
      </c>
      <c r="V3390" s="1">
        <v>44.117647058823998</v>
      </c>
      <c r="W3390" s="1">
        <v>5.8823529411760003</v>
      </c>
      <c r="X3390" s="1">
        <v>26.470588235293999</v>
      </c>
      <c r="Y3390" s="8">
        <v>108.82352941176499</v>
      </c>
    </row>
    <row r="3391" spans="3:25" ht="39" x14ac:dyDescent="0.2">
      <c r="C3391" s="70"/>
      <c r="D3391" s="65"/>
      <c r="E3391" s="4" t="s">
        <v>49</v>
      </c>
      <c r="F3391" s="52" t="s">
        <v>624</v>
      </c>
      <c r="G3391" s="7">
        <v>318</v>
      </c>
      <c r="H3391" s="9">
        <v>2.5157232704400001</v>
      </c>
      <c r="I3391" s="1">
        <v>4.4025157232699996</v>
      </c>
      <c r="J3391" s="1">
        <v>4.0880503144649998</v>
      </c>
      <c r="K3391" s="1">
        <v>1.2578616352200001</v>
      </c>
      <c r="L3391" s="1">
        <v>1.2578616352200001</v>
      </c>
      <c r="M3391" s="1">
        <v>4.0880503144649998</v>
      </c>
      <c r="N3391" s="1">
        <v>5.3459119496860001</v>
      </c>
      <c r="O3391" s="1">
        <v>1.2578616352200001</v>
      </c>
      <c r="P3391" s="1">
        <v>2.5157232704400001</v>
      </c>
      <c r="Q3391" s="1">
        <v>0.62893081761000003</v>
      </c>
      <c r="R3391" s="1">
        <v>7.8616352201259998</v>
      </c>
      <c r="S3391" s="1">
        <v>4.4025157232699996</v>
      </c>
      <c r="T3391" s="1">
        <v>7.2327044025160001</v>
      </c>
      <c r="U3391" s="1">
        <v>16.666666666666998</v>
      </c>
      <c r="V3391" s="1">
        <v>42.767295597484001</v>
      </c>
      <c r="W3391" s="1">
        <v>10.062893081761001</v>
      </c>
      <c r="X3391" s="1">
        <v>30.503144654088</v>
      </c>
      <c r="Y3391" s="8">
        <v>116.35220125786201</v>
      </c>
    </row>
    <row r="3392" spans="3:25" x14ac:dyDescent="0.2">
      <c r="C3392" s="70"/>
      <c r="D3392" s="65"/>
      <c r="E3392" s="4" t="s">
        <v>50</v>
      </c>
      <c r="F3392" s="52" t="s">
        <v>625</v>
      </c>
      <c r="G3392" s="7">
        <v>18</v>
      </c>
      <c r="H3392" s="17" t="s">
        <v>61</v>
      </c>
      <c r="I3392" s="3" t="s">
        <v>61</v>
      </c>
      <c r="J3392" s="3" t="s">
        <v>61</v>
      </c>
      <c r="K3392" s="3" t="s">
        <v>61</v>
      </c>
      <c r="L3392" s="3" t="s">
        <v>61</v>
      </c>
      <c r="M3392" s="3" t="s">
        <v>61</v>
      </c>
      <c r="N3392" s="3" t="s">
        <v>61</v>
      </c>
      <c r="O3392" s="3" t="s">
        <v>61</v>
      </c>
      <c r="P3392" s="1">
        <v>5.5555555555560003</v>
      </c>
      <c r="Q3392" s="3" t="s">
        <v>61</v>
      </c>
      <c r="R3392" s="1">
        <v>11.111111111111001</v>
      </c>
      <c r="S3392" s="3" t="s">
        <v>61</v>
      </c>
      <c r="T3392" s="1">
        <v>11.111111111111001</v>
      </c>
      <c r="U3392" s="1">
        <v>27.777777777777999</v>
      </c>
      <c r="V3392" s="1">
        <v>38.888888888888999</v>
      </c>
      <c r="W3392" s="1">
        <v>5.5555555555560003</v>
      </c>
      <c r="X3392" s="1">
        <v>27.777777777777999</v>
      </c>
      <c r="Y3392" s="8">
        <v>100</v>
      </c>
    </row>
    <row r="3393" spans="2:25" x14ac:dyDescent="0.2">
      <c r="C3393" s="70"/>
      <c r="D3393" s="65"/>
      <c r="E3393" s="4" t="s">
        <v>44</v>
      </c>
      <c r="F3393" s="52" t="s">
        <v>625</v>
      </c>
      <c r="G3393" s="7">
        <v>25</v>
      </c>
      <c r="H3393" s="17" t="s">
        <v>61</v>
      </c>
      <c r="I3393" s="3" t="s">
        <v>61</v>
      </c>
      <c r="J3393" s="1">
        <v>8</v>
      </c>
      <c r="K3393" s="3" t="s">
        <v>61</v>
      </c>
      <c r="L3393" s="3" t="s">
        <v>61</v>
      </c>
      <c r="M3393" s="3" t="s">
        <v>61</v>
      </c>
      <c r="N3393" s="3" t="s">
        <v>61</v>
      </c>
      <c r="O3393" s="3" t="s">
        <v>61</v>
      </c>
      <c r="P3393" s="3" t="s">
        <v>61</v>
      </c>
      <c r="Q3393" s="3" t="s">
        <v>61</v>
      </c>
      <c r="R3393" s="1">
        <v>4</v>
      </c>
      <c r="S3393" s="3" t="s">
        <v>61</v>
      </c>
      <c r="T3393" s="1">
        <v>24</v>
      </c>
      <c r="U3393" s="1">
        <v>20</v>
      </c>
      <c r="V3393" s="1">
        <v>48</v>
      </c>
      <c r="W3393" s="1">
        <v>4</v>
      </c>
      <c r="X3393" s="1">
        <v>28</v>
      </c>
      <c r="Y3393" s="8">
        <v>108</v>
      </c>
    </row>
    <row r="3394" spans="2:25" x14ac:dyDescent="0.2">
      <c r="C3394" s="70"/>
      <c r="D3394" s="65"/>
      <c r="E3394" s="4" t="s">
        <v>37</v>
      </c>
      <c r="F3394" s="52" t="s">
        <v>625</v>
      </c>
      <c r="G3394" s="7">
        <v>28</v>
      </c>
      <c r="H3394" s="9">
        <v>3.5714285714290002</v>
      </c>
      <c r="I3394" s="1">
        <v>10.714285714286</v>
      </c>
      <c r="J3394" s="1">
        <v>14.285714285714</v>
      </c>
      <c r="K3394" s="3" t="s">
        <v>61</v>
      </c>
      <c r="L3394" s="1">
        <v>7.1428571428570002</v>
      </c>
      <c r="M3394" s="1">
        <v>3.5714285714290002</v>
      </c>
      <c r="N3394" s="1">
        <v>3.5714285714290002</v>
      </c>
      <c r="O3394" s="3" t="s">
        <v>61</v>
      </c>
      <c r="P3394" s="1">
        <v>10.714285714286</v>
      </c>
      <c r="Q3394" s="3" t="s">
        <v>61</v>
      </c>
      <c r="R3394" s="1">
        <v>7.1428571428570002</v>
      </c>
      <c r="S3394" s="1">
        <v>7.1428571428570002</v>
      </c>
      <c r="T3394" s="1">
        <v>10.714285714286</v>
      </c>
      <c r="U3394" s="1">
        <v>7.1428571428570002</v>
      </c>
      <c r="V3394" s="1">
        <v>25</v>
      </c>
      <c r="W3394" s="1">
        <v>17.857142857143</v>
      </c>
      <c r="X3394" s="1">
        <v>50</v>
      </c>
      <c r="Y3394" s="8">
        <v>128.57142857142901</v>
      </c>
    </row>
    <row r="3395" spans="2:25" x14ac:dyDescent="0.2">
      <c r="C3395" s="70"/>
      <c r="D3395" s="65"/>
      <c r="E3395" s="4" t="s">
        <v>51</v>
      </c>
      <c r="F3395" s="52" t="s">
        <v>624</v>
      </c>
      <c r="G3395" s="7">
        <v>1105</v>
      </c>
      <c r="H3395" s="9">
        <v>8.0542986425340004</v>
      </c>
      <c r="I3395" s="1">
        <v>11.402714932126999</v>
      </c>
      <c r="J3395" s="1">
        <v>7.7828054298640001</v>
      </c>
      <c r="K3395" s="1">
        <v>1.9004524886880001</v>
      </c>
      <c r="L3395" s="1">
        <v>2.89592760181</v>
      </c>
      <c r="M3395" s="1">
        <v>5.6108597285070001</v>
      </c>
      <c r="N3395" s="1">
        <v>4.9773755656110001</v>
      </c>
      <c r="O3395" s="1">
        <v>1.447963800905</v>
      </c>
      <c r="P3395" s="1">
        <v>2.9864253393669999</v>
      </c>
      <c r="Q3395" s="1">
        <v>9.0497737556999996E-2</v>
      </c>
      <c r="R3395" s="1">
        <v>8.0542986425340004</v>
      </c>
      <c r="S3395" s="1">
        <v>4.3438914027150002</v>
      </c>
      <c r="T3395" s="1">
        <v>9.8642533936650008</v>
      </c>
      <c r="U3395" s="1">
        <v>12.669683257919001</v>
      </c>
      <c r="V3395" s="1">
        <v>38.642533936652001</v>
      </c>
      <c r="W3395" s="1">
        <v>6.1538461538459996</v>
      </c>
      <c r="X3395" s="1">
        <v>42.533936651584</v>
      </c>
      <c r="Y3395" s="8">
        <v>126.877828054299</v>
      </c>
    </row>
    <row r="3396" spans="2:25" x14ac:dyDescent="0.2">
      <c r="C3396" s="70"/>
      <c r="D3396" s="65"/>
      <c r="E3396" s="4" t="s">
        <v>52</v>
      </c>
      <c r="F3396" s="52" t="s">
        <v>624</v>
      </c>
      <c r="G3396" s="7">
        <v>352</v>
      </c>
      <c r="H3396" s="9">
        <v>2.556818181818</v>
      </c>
      <c r="I3396" s="1">
        <v>4.261363636364</v>
      </c>
      <c r="J3396" s="1">
        <v>4.261363636364</v>
      </c>
      <c r="K3396" s="1">
        <v>1.136363636364</v>
      </c>
      <c r="L3396" s="1">
        <v>1.136363636364</v>
      </c>
      <c r="M3396" s="1">
        <v>3.693181818182</v>
      </c>
      <c r="N3396" s="1">
        <v>5.113636363636</v>
      </c>
      <c r="O3396" s="1">
        <v>1.136363636364</v>
      </c>
      <c r="P3396" s="1">
        <v>2.2727272727269998</v>
      </c>
      <c r="Q3396" s="1">
        <v>0.56818181818199998</v>
      </c>
      <c r="R3396" s="1">
        <v>8.2386363636359992</v>
      </c>
      <c r="S3396" s="1">
        <v>4.261363636364</v>
      </c>
      <c r="T3396" s="1">
        <v>7.1022727272730002</v>
      </c>
      <c r="U3396" s="1">
        <v>17.329545454544999</v>
      </c>
      <c r="V3396" s="1">
        <v>42.897727272727003</v>
      </c>
      <c r="W3396" s="1">
        <v>9.6590909090910007</v>
      </c>
      <c r="X3396" s="1">
        <v>30.113636363636001</v>
      </c>
      <c r="Y3396" s="8">
        <v>115.625</v>
      </c>
    </row>
    <row r="3397" spans="2:25" x14ac:dyDescent="0.2">
      <c r="C3397" s="66" t="s">
        <v>53</v>
      </c>
      <c r="D3397" s="64" t="s">
        <v>19</v>
      </c>
      <c r="E3397" s="5" t="s">
        <v>54</v>
      </c>
      <c r="F3397" s="51" t="s">
        <v>624</v>
      </c>
      <c r="G3397" s="6">
        <v>513</v>
      </c>
      <c r="H3397" s="13">
        <v>5.847953216374</v>
      </c>
      <c r="I3397" s="2">
        <v>8.7719298245609991</v>
      </c>
      <c r="J3397" s="2">
        <v>4.2884990253410002</v>
      </c>
      <c r="K3397" s="2">
        <v>1.559454191033</v>
      </c>
      <c r="L3397" s="2">
        <v>1.1695906432750001</v>
      </c>
      <c r="M3397" s="2">
        <v>3.8986354775829999</v>
      </c>
      <c r="N3397" s="2">
        <v>3.7037037037039999</v>
      </c>
      <c r="O3397" s="2">
        <v>1.559454191033</v>
      </c>
      <c r="P3397" s="2">
        <v>3.3138401559449999</v>
      </c>
      <c r="Q3397" s="2">
        <v>0.19493177387899999</v>
      </c>
      <c r="R3397" s="2">
        <v>6.8226120857700003</v>
      </c>
      <c r="S3397" s="2">
        <v>3.8986354775829999</v>
      </c>
      <c r="T3397" s="2">
        <v>10.136452241715</v>
      </c>
      <c r="U3397" s="2">
        <v>13.450292397661</v>
      </c>
      <c r="V3397" s="2">
        <v>40.350877192981997</v>
      </c>
      <c r="W3397" s="2">
        <v>7.9922027290450002</v>
      </c>
      <c r="X3397" s="2">
        <v>38.206627680312003</v>
      </c>
      <c r="Y3397" s="11">
        <v>116.959064327485</v>
      </c>
    </row>
    <row r="3398" spans="2:25" x14ac:dyDescent="0.2">
      <c r="C3398" s="70"/>
      <c r="D3398" s="65"/>
      <c r="E3398" s="4" t="s">
        <v>55</v>
      </c>
      <c r="F3398" s="52" t="s">
        <v>624</v>
      </c>
      <c r="G3398" s="7">
        <v>639</v>
      </c>
      <c r="H3398" s="9">
        <v>5.6338028169010004</v>
      </c>
      <c r="I3398" s="1">
        <v>7.9812206572770004</v>
      </c>
      <c r="J3398" s="1">
        <v>8.4507042253520002</v>
      </c>
      <c r="K3398" s="1">
        <v>1.4084507042250001</v>
      </c>
      <c r="L3398" s="1">
        <v>3.599374021909</v>
      </c>
      <c r="M3398" s="1">
        <v>5.7902973395929997</v>
      </c>
      <c r="N3398" s="1">
        <v>5.1643192488259997</v>
      </c>
      <c r="O3398" s="1">
        <v>1.0954616588420001</v>
      </c>
      <c r="P3398" s="1">
        <v>3.1298904538340002</v>
      </c>
      <c r="Q3398" s="1">
        <v>0.15649452269200001</v>
      </c>
      <c r="R3398" s="1">
        <v>6.7292644757430002</v>
      </c>
      <c r="S3398" s="1">
        <v>4.0688575899839998</v>
      </c>
      <c r="T3398" s="1">
        <v>9.8591549295770005</v>
      </c>
      <c r="U3398" s="1">
        <v>13.615023474178001</v>
      </c>
      <c r="V3398" s="1">
        <v>41.001564945227003</v>
      </c>
      <c r="W3398" s="1">
        <v>6.5727699530520001</v>
      </c>
      <c r="X3398" s="1">
        <v>38.810641627542999</v>
      </c>
      <c r="Y3398" s="8">
        <v>124.256651017214</v>
      </c>
    </row>
    <row r="3399" spans="2:25" x14ac:dyDescent="0.2">
      <c r="C3399" s="70"/>
      <c r="D3399" s="65"/>
      <c r="E3399" s="4" t="s">
        <v>56</v>
      </c>
      <c r="F3399" s="52" t="s">
        <v>624</v>
      </c>
      <c r="G3399" s="7">
        <v>376</v>
      </c>
      <c r="H3399" s="9">
        <v>8.7765957446809999</v>
      </c>
      <c r="I3399" s="1">
        <v>12.765957446809001</v>
      </c>
      <c r="J3399" s="1">
        <v>8.2446808510640004</v>
      </c>
      <c r="K3399" s="1">
        <v>2.1276595744679998</v>
      </c>
      <c r="L3399" s="1">
        <v>2.393617021277</v>
      </c>
      <c r="M3399" s="1">
        <v>5.0531914893619998</v>
      </c>
      <c r="N3399" s="1">
        <v>5.8510638297869999</v>
      </c>
      <c r="O3399" s="1">
        <v>1.3297872340429999</v>
      </c>
      <c r="P3399" s="1">
        <v>2.1276595744679998</v>
      </c>
      <c r="Q3399" s="1">
        <v>0.26595744680900002</v>
      </c>
      <c r="R3399" s="1">
        <v>11.968085106383</v>
      </c>
      <c r="S3399" s="1">
        <v>5.0531914893619998</v>
      </c>
      <c r="T3399" s="1">
        <v>7.9787234042549997</v>
      </c>
      <c r="U3399" s="1">
        <v>15.159574468084999</v>
      </c>
      <c r="V3399" s="1">
        <v>35.904255319149001</v>
      </c>
      <c r="W3399" s="1">
        <v>6.9148936170209998</v>
      </c>
      <c r="X3399" s="1">
        <v>42.021276595745</v>
      </c>
      <c r="Y3399" s="8">
        <v>131.91489361702099</v>
      </c>
    </row>
    <row r="3400" spans="2:25" x14ac:dyDescent="0.2">
      <c r="C3400" s="66" t="s">
        <v>57</v>
      </c>
      <c r="D3400" s="64" t="s">
        <v>19</v>
      </c>
      <c r="E3400" s="5" t="s">
        <v>58</v>
      </c>
      <c r="F3400" s="51" t="s">
        <v>624</v>
      </c>
      <c r="G3400" s="6">
        <v>537</v>
      </c>
      <c r="H3400" s="13">
        <v>8.5661080074489995</v>
      </c>
      <c r="I3400" s="2">
        <v>8.9385474860340004</v>
      </c>
      <c r="J3400" s="2">
        <v>7.0763500931100003</v>
      </c>
      <c r="K3400" s="2">
        <v>1.675977653631</v>
      </c>
      <c r="L3400" s="2">
        <v>1.8621973929240001</v>
      </c>
      <c r="M3400" s="2">
        <v>5.2141527001860002</v>
      </c>
      <c r="N3400" s="2">
        <v>4.0968342644320002</v>
      </c>
      <c r="O3400" s="2">
        <v>1.4897579143390001</v>
      </c>
      <c r="P3400" s="2">
        <v>3.1657355679700001</v>
      </c>
      <c r="Q3400" s="2">
        <v>0.186219739292</v>
      </c>
      <c r="R3400" s="2">
        <v>6.8901303538179999</v>
      </c>
      <c r="S3400" s="2">
        <v>4.8417132216010001</v>
      </c>
      <c r="T3400" s="2">
        <v>9.6834264432030004</v>
      </c>
      <c r="U3400" s="2">
        <v>13.594040968343</v>
      </c>
      <c r="V3400" s="2">
        <v>39.664804469274003</v>
      </c>
      <c r="W3400" s="2">
        <v>7.0763500931100003</v>
      </c>
      <c r="X3400" s="2">
        <v>39.664804469274003</v>
      </c>
      <c r="Y3400" s="11">
        <v>124.02234636871501</v>
      </c>
    </row>
    <row r="3401" spans="2:25" x14ac:dyDescent="0.2">
      <c r="C3401" s="67"/>
      <c r="D3401" s="65"/>
      <c r="E3401" s="4" t="s">
        <v>59</v>
      </c>
      <c r="F3401" s="52" t="s">
        <v>624</v>
      </c>
      <c r="G3401" s="7">
        <v>682</v>
      </c>
      <c r="H3401" s="9">
        <v>4.3988269794720001</v>
      </c>
      <c r="I3401" s="1">
        <v>9.2375366568910007</v>
      </c>
      <c r="J3401" s="1">
        <v>5.8651026392960004</v>
      </c>
      <c r="K3401" s="1">
        <v>1.026392961877</v>
      </c>
      <c r="L3401" s="1">
        <v>2.9325513196480002</v>
      </c>
      <c r="M3401" s="1">
        <v>4.6920821114370002</v>
      </c>
      <c r="N3401" s="1">
        <v>4.9853372434020002</v>
      </c>
      <c r="O3401" s="1">
        <v>1.026392961877</v>
      </c>
      <c r="P3401" s="1">
        <v>2.6392961876830001</v>
      </c>
      <c r="Q3401" s="1">
        <v>0.146627565982</v>
      </c>
      <c r="R3401" s="1">
        <v>8.2111436950150001</v>
      </c>
      <c r="S3401" s="1">
        <v>3.5190615835779999</v>
      </c>
      <c r="T3401" s="1">
        <v>8.5043988269789992</v>
      </c>
      <c r="U3401" s="1">
        <v>13.343108504399</v>
      </c>
      <c r="V3401" s="1">
        <v>41.202346041056003</v>
      </c>
      <c r="W3401" s="1">
        <v>7.0381231671549997</v>
      </c>
      <c r="X3401" s="1">
        <v>38.416422287389999</v>
      </c>
      <c r="Y3401" s="8">
        <v>118.768328445748</v>
      </c>
    </row>
    <row r="3402" spans="2:25" x14ac:dyDescent="0.2">
      <c r="C3402" s="71"/>
      <c r="D3402" s="68"/>
      <c r="E3402" s="19" t="s">
        <v>60</v>
      </c>
      <c r="F3402" s="53" t="s">
        <v>624</v>
      </c>
      <c r="G3402" s="21">
        <v>309</v>
      </c>
      <c r="H3402" s="36">
        <v>7.4433656957930001</v>
      </c>
      <c r="I3402" s="16">
        <v>10.679611650485</v>
      </c>
      <c r="J3402" s="16">
        <v>9.3851132686080003</v>
      </c>
      <c r="K3402" s="16">
        <v>2.9126213592229999</v>
      </c>
      <c r="L3402" s="16">
        <v>2.5889967637539999</v>
      </c>
      <c r="M3402" s="16">
        <v>5.1779935275079998</v>
      </c>
      <c r="N3402" s="16">
        <v>5.8252427184469999</v>
      </c>
      <c r="O3402" s="16">
        <v>1.618122977346</v>
      </c>
      <c r="P3402" s="16">
        <v>3.236245954693</v>
      </c>
      <c r="Q3402" s="16">
        <v>0.32362459546900002</v>
      </c>
      <c r="R3402" s="16">
        <v>9.7087378640779995</v>
      </c>
      <c r="S3402" s="16">
        <v>4.8543689320389998</v>
      </c>
      <c r="T3402" s="16">
        <v>11.326860841424001</v>
      </c>
      <c r="U3402" s="16">
        <v>15.857605177993999</v>
      </c>
      <c r="V3402" s="16">
        <v>35.598705501617999</v>
      </c>
      <c r="W3402" s="16">
        <v>7.4433656957930001</v>
      </c>
      <c r="X3402" s="16">
        <v>41.100323624594999</v>
      </c>
      <c r="Y3402" s="34">
        <v>133.98058252427199</v>
      </c>
    </row>
    <row r="3403" spans="2:25" x14ac:dyDescent="0.2">
      <c r="C3403" s="44" t="s">
        <v>626</v>
      </c>
    </row>
    <row r="3404" spans="2:25" x14ac:dyDescent="0.2">
      <c r="B3404" s="22" t="str">
        <f xml:space="preserve"> HYPERLINK("#'目次'!B47", "[41]")</f>
        <v>[41]</v>
      </c>
      <c r="C3404" s="58" t="s">
        <v>463</v>
      </c>
      <c r="D3404" s="59"/>
      <c r="E3404" s="59"/>
      <c r="F3404" s="59"/>
      <c r="G3404" s="59"/>
      <c r="H3404" s="59"/>
      <c r="I3404" s="59"/>
      <c r="J3404" s="59"/>
      <c r="K3404" s="59"/>
      <c r="L3404" s="59"/>
      <c r="M3404" s="59"/>
      <c r="N3404" s="59"/>
      <c r="O3404" s="59"/>
      <c r="P3404" s="59"/>
      <c r="Q3404" s="59"/>
      <c r="R3404" s="59"/>
      <c r="S3404" s="59"/>
      <c r="T3404" s="59"/>
      <c r="U3404" s="59"/>
      <c r="V3404" s="59"/>
    </row>
    <row r="3405" spans="2:25" x14ac:dyDescent="0.2">
      <c r="C3405" s="44" t="s">
        <v>464</v>
      </c>
    </row>
    <row r="3407" spans="2:25" x14ac:dyDescent="0.2">
      <c r="C3407" s="58" t="s">
        <v>13</v>
      </c>
      <c r="D3407" s="59"/>
      <c r="E3407" s="59"/>
      <c r="F3407" s="59"/>
      <c r="G3407" s="59"/>
      <c r="H3407" s="59"/>
      <c r="I3407" s="59"/>
      <c r="J3407" s="59"/>
      <c r="K3407" s="59"/>
      <c r="L3407" s="59"/>
      <c r="M3407" s="59"/>
      <c r="N3407" s="59"/>
      <c r="O3407" s="59"/>
      <c r="P3407" s="59"/>
      <c r="Q3407" s="59"/>
      <c r="R3407" s="59"/>
      <c r="S3407" s="59"/>
      <c r="T3407" s="59"/>
      <c r="U3407" s="59"/>
      <c r="V3407" s="59"/>
    </row>
    <row r="3408" spans="2:25" ht="65" x14ac:dyDescent="0.2">
      <c r="C3408" s="60"/>
      <c r="D3408" s="61"/>
      <c r="E3408" s="61"/>
      <c r="F3408" s="61"/>
      <c r="G3408" s="20" t="s">
        <v>14</v>
      </c>
      <c r="H3408" s="25" t="s">
        <v>465</v>
      </c>
      <c r="I3408" s="10" t="s">
        <v>466</v>
      </c>
      <c r="J3408" s="10" t="s">
        <v>467</v>
      </c>
      <c r="K3408" s="10" t="s">
        <v>468</v>
      </c>
      <c r="L3408" s="10" t="s">
        <v>469</v>
      </c>
      <c r="M3408" s="10" t="s">
        <v>470</v>
      </c>
      <c r="N3408" s="10" t="s">
        <v>471</v>
      </c>
      <c r="O3408" s="10" t="s">
        <v>472</v>
      </c>
      <c r="P3408" s="10" t="s">
        <v>473</v>
      </c>
      <c r="Q3408" s="10" t="s">
        <v>474</v>
      </c>
      <c r="R3408" s="10" t="s">
        <v>475</v>
      </c>
      <c r="S3408" s="10" t="s">
        <v>476</v>
      </c>
      <c r="T3408" s="10" t="s">
        <v>44</v>
      </c>
      <c r="U3408" s="10" t="s">
        <v>37</v>
      </c>
      <c r="V3408" s="26" t="s">
        <v>137</v>
      </c>
    </row>
    <row r="3409" spans="3:22" x14ac:dyDescent="0.2">
      <c r="C3409" s="62"/>
      <c r="D3409" s="63"/>
      <c r="E3409" s="63"/>
      <c r="F3409" s="63"/>
      <c r="G3409" s="23"/>
      <c r="H3409" s="31"/>
      <c r="I3409" s="12"/>
      <c r="J3409" s="12"/>
      <c r="K3409" s="12"/>
      <c r="L3409" s="12"/>
      <c r="M3409" s="12"/>
      <c r="N3409" s="12"/>
      <c r="O3409" s="12"/>
      <c r="P3409" s="12"/>
      <c r="Q3409" s="12"/>
      <c r="R3409" s="12"/>
      <c r="S3409" s="12"/>
      <c r="T3409" s="12"/>
      <c r="U3409" s="12"/>
      <c r="V3409" s="28"/>
    </row>
    <row r="3410" spans="3:22" x14ac:dyDescent="0.2">
      <c r="C3410" s="24"/>
      <c r="D3410" s="30"/>
      <c r="E3410" s="29" t="s">
        <v>14</v>
      </c>
      <c r="F3410" s="50" t="str">
        <f>IF(G3410=0,"",IF(G3410&lt;=49,"*",""))</f>
        <v/>
      </c>
      <c r="G3410" s="27">
        <v>817</v>
      </c>
      <c r="H3410" s="15">
        <v>27.172582619339</v>
      </c>
      <c r="I3410" s="15">
        <v>18.727050183599001</v>
      </c>
      <c r="J3410" s="15">
        <v>7.4663402692779997</v>
      </c>
      <c r="K3410" s="15">
        <v>4.0391676866589998</v>
      </c>
      <c r="L3410" s="15">
        <v>0.48959608323100001</v>
      </c>
      <c r="M3410" s="15">
        <v>19.828641370869001</v>
      </c>
      <c r="N3410" s="15">
        <v>0.244798041616</v>
      </c>
      <c r="O3410" s="15">
        <v>39.290085679314998</v>
      </c>
      <c r="P3410" s="15">
        <v>20.3182374541</v>
      </c>
      <c r="Q3410" s="15">
        <v>17.380660954711999</v>
      </c>
      <c r="R3410" s="15">
        <v>3.0599755201960002</v>
      </c>
      <c r="S3410" s="15">
        <v>4.0391676866589998</v>
      </c>
      <c r="T3410" s="15">
        <v>8.2007343941249999</v>
      </c>
      <c r="U3410" s="15">
        <v>2.203182374541</v>
      </c>
      <c r="V3410" s="33">
        <v>172.46022031823699</v>
      </c>
    </row>
    <row r="3411" spans="3:22" x14ac:dyDescent="0.2">
      <c r="C3411" s="69" t="s">
        <v>18</v>
      </c>
      <c r="D3411" s="64" t="s">
        <v>19</v>
      </c>
      <c r="E3411" s="5" t="s">
        <v>20</v>
      </c>
      <c r="F3411" s="51" t="str">
        <f t="shared" ref="F3411:F3474" si="10">IF(G3411=0,"",IF(G3411&lt;=49,"*",""))</f>
        <v/>
      </c>
      <c r="G3411" s="6">
        <v>401</v>
      </c>
      <c r="H3411" s="13">
        <v>33.167082294263999</v>
      </c>
      <c r="I3411" s="2">
        <v>20.199501246882999</v>
      </c>
      <c r="J3411" s="2">
        <v>5.7356608478800002</v>
      </c>
      <c r="K3411" s="2">
        <v>3.990024937656</v>
      </c>
      <c r="L3411" s="2">
        <v>0.498753117207</v>
      </c>
      <c r="M3411" s="2">
        <v>20.698254364090001</v>
      </c>
      <c r="N3411" s="2">
        <v>0.24937655860300001</v>
      </c>
      <c r="O3411" s="2">
        <v>39.650872817954998</v>
      </c>
      <c r="P3411" s="2">
        <v>22.443890274314001</v>
      </c>
      <c r="Q3411" s="2">
        <v>16.209476309227</v>
      </c>
      <c r="R3411" s="2">
        <v>3.4912718204490001</v>
      </c>
      <c r="S3411" s="2">
        <v>2.743142144638</v>
      </c>
      <c r="T3411" s="2">
        <v>7.7306733167079997</v>
      </c>
      <c r="U3411" s="2">
        <v>1.2468827930169999</v>
      </c>
      <c r="V3411" s="11">
        <v>178.05486284289299</v>
      </c>
    </row>
    <row r="3412" spans="3:22" x14ac:dyDescent="0.2">
      <c r="C3412" s="70"/>
      <c r="D3412" s="65"/>
      <c r="E3412" s="4" t="s">
        <v>21</v>
      </c>
      <c r="F3412" s="52" t="str">
        <f t="shared" si="10"/>
        <v/>
      </c>
      <c r="G3412" s="7">
        <v>416</v>
      </c>
      <c r="H3412" s="9">
        <v>21.394230769231001</v>
      </c>
      <c r="I3412" s="1">
        <v>17.307692307692001</v>
      </c>
      <c r="J3412" s="1">
        <v>9.1346153846149996</v>
      </c>
      <c r="K3412" s="1">
        <v>4.0865384615379998</v>
      </c>
      <c r="L3412" s="1">
        <v>0.48076923076900002</v>
      </c>
      <c r="M3412" s="1">
        <v>18.990384615385</v>
      </c>
      <c r="N3412" s="1">
        <v>0.240384615385</v>
      </c>
      <c r="O3412" s="1">
        <v>38.942307692307999</v>
      </c>
      <c r="P3412" s="1">
        <v>18.269230769231001</v>
      </c>
      <c r="Q3412" s="1">
        <v>18.509615384615</v>
      </c>
      <c r="R3412" s="1">
        <v>2.6442307692310001</v>
      </c>
      <c r="S3412" s="1">
        <v>5.2884615384620002</v>
      </c>
      <c r="T3412" s="1">
        <v>8.6538461538460005</v>
      </c>
      <c r="U3412" s="1">
        <v>3.125</v>
      </c>
      <c r="V3412" s="8">
        <v>167.06730769230799</v>
      </c>
    </row>
    <row r="3413" spans="3:22" x14ac:dyDescent="0.2">
      <c r="C3413" s="66" t="s">
        <v>22</v>
      </c>
      <c r="D3413" s="66" t="s">
        <v>23</v>
      </c>
      <c r="E3413" s="5" t="s">
        <v>24</v>
      </c>
      <c r="F3413" s="51" t="str">
        <f t="shared" si="10"/>
        <v/>
      </c>
      <c r="G3413" s="6">
        <v>179</v>
      </c>
      <c r="H3413" s="13">
        <v>25.139664804469</v>
      </c>
      <c r="I3413" s="2">
        <v>17.318435754189998</v>
      </c>
      <c r="J3413" s="2">
        <v>8.3798882681559999</v>
      </c>
      <c r="K3413" s="2">
        <v>2.2346368715080001</v>
      </c>
      <c r="L3413" s="14" t="s">
        <v>61</v>
      </c>
      <c r="M3413" s="2">
        <v>21.22905027933</v>
      </c>
      <c r="N3413" s="2">
        <v>0.55865921787700001</v>
      </c>
      <c r="O3413" s="2">
        <v>39.106145251397002</v>
      </c>
      <c r="P3413" s="2">
        <v>41.340782122904997</v>
      </c>
      <c r="Q3413" s="2">
        <v>6.7039106145250003</v>
      </c>
      <c r="R3413" s="14" t="s">
        <v>61</v>
      </c>
      <c r="S3413" s="2">
        <v>4.4692737430170002</v>
      </c>
      <c r="T3413" s="2">
        <v>6.7039106145250003</v>
      </c>
      <c r="U3413" s="2">
        <v>2.2346368715080001</v>
      </c>
      <c r="V3413" s="11">
        <v>175.418994413408</v>
      </c>
    </row>
    <row r="3414" spans="3:22" x14ac:dyDescent="0.2">
      <c r="C3414" s="70"/>
      <c r="D3414" s="67"/>
      <c r="E3414" s="4" t="s">
        <v>25</v>
      </c>
      <c r="F3414" s="52" t="str">
        <f t="shared" si="10"/>
        <v/>
      </c>
      <c r="G3414" s="7">
        <v>185</v>
      </c>
      <c r="H3414" s="9">
        <v>31.351351351350999</v>
      </c>
      <c r="I3414" s="1">
        <v>28.648648648649001</v>
      </c>
      <c r="J3414" s="1">
        <v>10.810810810811001</v>
      </c>
      <c r="K3414" s="1">
        <v>5.4054054054050003</v>
      </c>
      <c r="L3414" s="3" t="s">
        <v>61</v>
      </c>
      <c r="M3414" s="1">
        <v>18.918918918919001</v>
      </c>
      <c r="N3414" s="3" t="s">
        <v>61</v>
      </c>
      <c r="O3414" s="1">
        <v>42.162162162161998</v>
      </c>
      <c r="P3414" s="1">
        <v>18.378378378377999</v>
      </c>
      <c r="Q3414" s="1">
        <v>8.6486486486490008</v>
      </c>
      <c r="R3414" s="1">
        <v>5.9459459459459998</v>
      </c>
      <c r="S3414" s="1">
        <v>4.8648648648649999</v>
      </c>
      <c r="T3414" s="1">
        <v>8.1081081081080004</v>
      </c>
      <c r="U3414" s="1">
        <v>1.0810810810810001</v>
      </c>
      <c r="V3414" s="8">
        <v>184.32432432432401</v>
      </c>
    </row>
    <row r="3415" spans="3:22" x14ac:dyDescent="0.2">
      <c r="C3415" s="70"/>
      <c r="D3415" s="67"/>
      <c r="E3415" s="4" t="s">
        <v>26</v>
      </c>
      <c r="F3415" s="52" t="str">
        <f t="shared" si="10"/>
        <v/>
      </c>
      <c r="G3415" s="7">
        <v>174</v>
      </c>
      <c r="H3415" s="9">
        <v>29.310344827586</v>
      </c>
      <c r="I3415" s="1">
        <v>13.793103448276</v>
      </c>
      <c r="J3415" s="1">
        <v>5.7471264367819996</v>
      </c>
      <c r="K3415" s="1">
        <v>2.8735632183909998</v>
      </c>
      <c r="L3415" s="1">
        <v>1.149425287356</v>
      </c>
      <c r="M3415" s="1">
        <v>27.011494252874002</v>
      </c>
      <c r="N3415" s="3" t="s">
        <v>61</v>
      </c>
      <c r="O3415" s="1">
        <v>46.551724137930997</v>
      </c>
      <c r="P3415" s="1">
        <v>19.540229885056998</v>
      </c>
      <c r="Q3415" s="1">
        <v>13.218390804598</v>
      </c>
      <c r="R3415" s="1">
        <v>1.7241379310339999</v>
      </c>
      <c r="S3415" s="1">
        <v>3.4482758620689999</v>
      </c>
      <c r="T3415" s="1">
        <v>8.0459770114939992</v>
      </c>
      <c r="U3415" s="1">
        <v>1.7241379310339999</v>
      </c>
      <c r="V3415" s="8">
        <v>174.13793103448299</v>
      </c>
    </row>
    <row r="3416" spans="3:22" x14ac:dyDescent="0.2">
      <c r="C3416" s="70"/>
      <c r="D3416" s="67"/>
      <c r="E3416" s="4" t="s">
        <v>27</v>
      </c>
      <c r="F3416" s="52" t="str">
        <f t="shared" si="10"/>
        <v/>
      </c>
      <c r="G3416" s="7">
        <v>132</v>
      </c>
      <c r="H3416" s="9">
        <v>26.515151515151999</v>
      </c>
      <c r="I3416" s="1">
        <v>20.454545454544999</v>
      </c>
      <c r="J3416" s="1">
        <v>9.0909090909089993</v>
      </c>
      <c r="K3416" s="1">
        <v>5.3030303030299999</v>
      </c>
      <c r="L3416" s="1">
        <v>0.75757575757600004</v>
      </c>
      <c r="M3416" s="1">
        <v>17.424242424241999</v>
      </c>
      <c r="N3416" s="3" t="s">
        <v>61</v>
      </c>
      <c r="O3416" s="1">
        <v>38.636363636364003</v>
      </c>
      <c r="P3416" s="1">
        <v>12.121212121212</v>
      </c>
      <c r="Q3416" s="1">
        <v>25.757575757575999</v>
      </c>
      <c r="R3416" s="1">
        <v>4.5454545454549997</v>
      </c>
      <c r="S3416" s="1">
        <v>6.0606060606060002</v>
      </c>
      <c r="T3416" s="1">
        <v>7.5757575757579998</v>
      </c>
      <c r="U3416" s="1">
        <v>2.2727272727269998</v>
      </c>
      <c r="V3416" s="8">
        <v>176.51515151515201</v>
      </c>
    </row>
    <row r="3417" spans="3:22" x14ac:dyDescent="0.2">
      <c r="C3417" s="70"/>
      <c r="D3417" s="67"/>
      <c r="E3417" s="4" t="s">
        <v>28</v>
      </c>
      <c r="F3417" s="52" t="str">
        <f t="shared" si="10"/>
        <v/>
      </c>
      <c r="G3417" s="7">
        <v>147</v>
      </c>
      <c r="H3417" s="9">
        <v>22.448979591836999</v>
      </c>
      <c r="I3417" s="1">
        <v>12.244897959184</v>
      </c>
      <c r="J3417" s="1">
        <v>2.7210884353739999</v>
      </c>
      <c r="K3417" s="1">
        <v>4.7619047619049999</v>
      </c>
      <c r="L3417" s="1">
        <v>0.68027210884400002</v>
      </c>
      <c r="M3417" s="1">
        <v>12.925170068027001</v>
      </c>
      <c r="N3417" s="1">
        <v>0.68027210884400002</v>
      </c>
      <c r="O3417" s="1">
        <v>27.891156462584998</v>
      </c>
      <c r="P3417" s="1">
        <v>5.4421768707479998</v>
      </c>
      <c r="Q3417" s="1">
        <v>38.775510204082003</v>
      </c>
      <c r="R3417" s="1">
        <v>3.4013605442179999</v>
      </c>
      <c r="S3417" s="1">
        <v>1.360544217687</v>
      </c>
      <c r="T3417" s="1">
        <v>10.884353741497</v>
      </c>
      <c r="U3417" s="1">
        <v>4.0816326530609999</v>
      </c>
      <c r="V3417" s="8">
        <v>148.299319727891</v>
      </c>
    </row>
    <row r="3418" spans="3:22" x14ac:dyDescent="0.2">
      <c r="C3418" s="70"/>
      <c r="D3418" s="67"/>
      <c r="E3418" s="4" t="s">
        <v>29</v>
      </c>
      <c r="F3418" s="52" t="str">
        <f t="shared" si="10"/>
        <v/>
      </c>
      <c r="G3418" s="7">
        <v>638</v>
      </c>
      <c r="H3418" s="9">
        <v>27.742946708464</v>
      </c>
      <c r="I3418" s="1">
        <v>19.122257053292</v>
      </c>
      <c r="J3418" s="1">
        <v>7.2100313479620004</v>
      </c>
      <c r="K3418" s="1">
        <v>4.5454545454549997</v>
      </c>
      <c r="L3418" s="1">
        <v>0.62695924764900002</v>
      </c>
      <c r="M3418" s="1">
        <v>19.435736677116001</v>
      </c>
      <c r="N3418" s="1">
        <v>0.15673981191200001</v>
      </c>
      <c r="O3418" s="1">
        <v>39.341692789969002</v>
      </c>
      <c r="P3418" s="1">
        <v>14.420062695924999</v>
      </c>
      <c r="Q3418" s="1">
        <v>20.376175548589</v>
      </c>
      <c r="R3418" s="1">
        <v>3.9184952978059999</v>
      </c>
      <c r="S3418" s="1">
        <v>3.9184952978059999</v>
      </c>
      <c r="T3418" s="1">
        <v>8.6206896551720007</v>
      </c>
      <c r="U3418" s="1">
        <v>2.1943573667709999</v>
      </c>
      <c r="V3418" s="8">
        <v>171.630094043887</v>
      </c>
    </row>
    <row r="3419" spans="3:22" x14ac:dyDescent="0.2">
      <c r="C3419" s="70"/>
      <c r="D3419" s="67"/>
      <c r="E3419" s="4" t="s">
        <v>30</v>
      </c>
      <c r="F3419" s="52" t="str">
        <f t="shared" si="10"/>
        <v/>
      </c>
      <c r="G3419" s="7">
        <v>279</v>
      </c>
      <c r="H3419" s="9">
        <v>24.372759856630999</v>
      </c>
      <c r="I3419" s="1">
        <v>16.129032258064999</v>
      </c>
      <c r="J3419" s="1">
        <v>5.73476702509</v>
      </c>
      <c r="K3419" s="1">
        <v>5.0179211469530003</v>
      </c>
      <c r="L3419" s="1">
        <v>0.71684587813599998</v>
      </c>
      <c r="M3419" s="1">
        <v>15.053763440859999</v>
      </c>
      <c r="N3419" s="1">
        <v>0.35842293906799999</v>
      </c>
      <c r="O3419" s="1">
        <v>32.974910394265002</v>
      </c>
      <c r="P3419" s="1">
        <v>8.6021505376339995</v>
      </c>
      <c r="Q3419" s="1">
        <v>32.616487455197003</v>
      </c>
      <c r="R3419" s="1">
        <v>3.9426523297489999</v>
      </c>
      <c r="S3419" s="1">
        <v>3.5842293906810001</v>
      </c>
      <c r="T3419" s="1">
        <v>9.3189964157710001</v>
      </c>
      <c r="U3419" s="1">
        <v>3.2258064516129998</v>
      </c>
      <c r="V3419" s="8">
        <v>161.648745519713</v>
      </c>
    </row>
    <row r="3420" spans="3:22" x14ac:dyDescent="0.2">
      <c r="C3420" s="70"/>
      <c r="D3420" s="66" t="s">
        <v>20</v>
      </c>
      <c r="E3420" s="5" t="s">
        <v>24</v>
      </c>
      <c r="F3420" s="51" t="str">
        <f t="shared" si="10"/>
        <v/>
      </c>
      <c r="G3420" s="6">
        <v>80</v>
      </c>
      <c r="H3420" s="13">
        <v>41.25</v>
      </c>
      <c r="I3420" s="2">
        <v>18.75</v>
      </c>
      <c r="J3420" s="2">
        <v>5</v>
      </c>
      <c r="K3420" s="2">
        <v>2.5</v>
      </c>
      <c r="L3420" s="14" t="s">
        <v>61</v>
      </c>
      <c r="M3420" s="2">
        <v>21.25</v>
      </c>
      <c r="N3420" s="2">
        <v>1.25</v>
      </c>
      <c r="O3420" s="2">
        <v>37.5</v>
      </c>
      <c r="P3420" s="2">
        <v>36.25</v>
      </c>
      <c r="Q3420" s="2">
        <v>2.5</v>
      </c>
      <c r="R3420" s="14" t="s">
        <v>61</v>
      </c>
      <c r="S3420" s="2">
        <v>1.25</v>
      </c>
      <c r="T3420" s="2">
        <v>7.5</v>
      </c>
      <c r="U3420" s="2">
        <v>2.5</v>
      </c>
      <c r="V3420" s="11">
        <v>177.5</v>
      </c>
    </row>
    <row r="3421" spans="3:22" x14ac:dyDescent="0.2">
      <c r="C3421" s="70"/>
      <c r="D3421" s="67"/>
      <c r="E3421" s="4" t="s">
        <v>25</v>
      </c>
      <c r="F3421" s="52" t="str">
        <f t="shared" si="10"/>
        <v/>
      </c>
      <c r="G3421" s="7">
        <v>100</v>
      </c>
      <c r="H3421" s="9">
        <v>34</v>
      </c>
      <c r="I3421" s="1">
        <v>30</v>
      </c>
      <c r="J3421" s="1">
        <v>9</v>
      </c>
      <c r="K3421" s="1">
        <v>4</v>
      </c>
      <c r="L3421" s="3" t="s">
        <v>61</v>
      </c>
      <c r="M3421" s="1">
        <v>19</v>
      </c>
      <c r="N3421" s="3" t="s">
        <v>61</v>
      </c>
      <c r="O3421" s="1">
        <v>41</v>
      </c>
      <c r="P3421" s="1">
        <v>19</v>
      </c>
      <c r="Q3421" s="1">
        <v>10</v>
      </c>
      <c r="R3421" s="1">
        <v>7</v>
      </c>
      <c r="S3421" s="1">
        <v>5</v>
      </c>
      <c r="T3421" s="1">
        <v>7</v>
      </c>
      <c r="U3421" s="3" t="s">
        <v>61</v>
      </c>
      <c r="V3421" s="8">
        <v>185</v>
      </c>
    </row>
    <row r="3422" spans="3:22" x14ac:dyDescent="0.2">
      <c r="C3422" s="70"/>
      <c r="D3422" s="67"/>
      <c r="E3422" s="4" t="s">
        <v>26</v>
      </c>
      <c r="F3422" s="52" t="str">
        <f t="shared" si="10"/>
        <v/>
      </c>
      <c r="G3422" s="7">
        <v>95</v>
      </c>
      <c r="H3422" s="9">
        <v>29.473684210525999</v>
      </c>
      <c r="I3422" s="1">
        <v>13.684210526316001</v>
      </c>
      <c r="J3422" s="1">
        <v>3.1578947368420001</v>
      </c>
      <c r="K3422" s="1">
        <v>2.1052631578950001</v>
      </c>
      <c r="L3422" s="1">
        <v>1.052631578947</v>
      </c>
      <c r="M3422" s="1">
        <v>31.578947368421002</v>
      </c>
      <c r="N3422" s="3" t="s">
        <v>61</v>
      </c>
      <c r="O3422" s="1">
        <v>46.315789473683999</v>
      </c>
      <c r="P3422" s="1">
        <v>27.368421052632002</v>
      </c>
      <c r="Q3422" s="1">
        <v>13.684210526316001</v>
      </c>
      <c r="R3422" s="1">
        <v>1.052631578947</v>
      </c>
      <c r="S3422" s="3" t="s">
        <v>61</v>
      </c>
      <c r="T3422" s="1">
        <v>7.3684210526319998</v>
      </c>
      <c r="U3422" s="1">
        <v>1.052631578947</v>
      </c>
      <c r="V3422" s="8">
        <v>177.894736842105</v>
      </c>
    </row>
    <row r="3423" spans="3:22" x14ac:dyDescent="0.2">
      <c r="C3423" s="70"/>
      <c r="D3423" s="67"/>
      <c r="E3423" s="4" t="s">
        <v>27</v>
      </c>
      <c r="F3423" s="52" t="str">
        <f t="shared" si="10"/>
        <v/>
      </c>
      <c r="G3423" s="7">
        <v>56</v>
      </c>
      <c r="H3423" s="9">
        <v>30.357142857143</v>
      </c>
      <c r="I3423" s="1">
        <v>21.428571428571001</v>
      </c>
      <c r="J3423" s="1">
        <v>8.9285714285710007</v>
      </c>
      <c r="K3423" s="1">
        <v>7.1428571428570002</v>
      </c>
      <c r="L3423" s="1">
        <v>1.785714285714</v>
      </c>
      <c r="M3423" s="1">
        <v>14.285714285714</v>
      </c>
      <c r="N3423" s="3" t="s">
        <v>61</v>
      </c>
      <c r="O3423" s="1">
        <v>39.285714285714</v>
      </c>
      <c r="P3423" s="1">
        <v>21.428571428571001</v>
      </c>
      <c r="Q3423" s="1">
        <v>21.428571428571001</v>
      </c>
      <c r="R3423" s="1">
        <v>5.3571428571429998</v>
      </c>
      <c r="S3423" s="1">
        <v>7.1428571428570002</v>
      </c>
      <c r="T3423" s="1">
        <v>7.1428571428570002</v>
      </c>
      <c r="U3423" s="3" t="s">
        <v>61</v>
      </c>
      <c r="V3423" s="8">
        <v>185.71428571428601</v>
      </c>
    </row>
    <row r="3424" spans="3:22" x14ac:dyDescent="0.2">
      <c r="C3424" s="70"/>
      <c r="D3424" s="67"/>
      <c r="E3424" s="4" t="s">
        <v>28</v>
      </c>
      <c r="F3424" s="52" t="str">
        <f t="shared" si="10"/>
        <v/>
      </c>
      <c r="G3424" s="7">
        <v>70</v>
      </c>
      <c r="H3424" s="9">
        <v>30</v>
      </c>
      <c r="I3424" s="1">
        <v>15.714285714286</v>
      </c>
      <c r="J3424" s="1">
        <v>2.8571428571430002</v>
      </c>
      <c r="K3424" s="1">
        <v>5.7142857142860004</v>
      </c>
      <c r="L3424" s="3" t="s">
        <v>61</v>
      </c>
      <c r="M3424" s="1">
        <v>12.857142857143</v>
      </c>
      <c r="N3424" s="3" t="s">
        <v>61</v>
      </c>
      <c r="O3424" s="1">
        <v>31.428571428571001</v>
      </c>
      <c r="P3424" s="1">
        <v>5.7142857142860004</v>
      </c>
      <c r="Q3424" s="1">
        <v>40</v>
      </c>
      <c r="R3424" s="1">
        <v>4.2857142857139996</v>
      </c>
      <c r="S3424" s="1">
        <v>1.4285714285710001</v>
      </c>
      <c r="T3424" s="1">
        <v>10</v>
      </c>
      <c r="U3424" s="1">
        <v>2.8571428571430002</v>
      </c>
      <c r="V3424" s="8">
        <v>162.857142857143</v>
      </c>
    </row>
    <row r="3425" spans="3:22" x14ac:dyDescent="0.2">
      <c r="C3425" s="70"/>
      <c r="D3425" s="67"/>
      <c r="E3425" s="4" t="s">
        <v>29</v>
      </c>
      <c r="F3425" s="52" t="str">
        <f t="shared" si="10"/>
        <v/>
      </c>
      <c r="G3425" s="7">
        <v>321</v>
      </c>
      <c r="H3425" s="9">
        <v>31.152647975078001</v>
      </c>
      <c r="I3425" s="1">
        <v>20.560747663550998</v>
      </c>
      <c r="J3425" s="1">
        <v>5.9190031152650002</v>
      </c>
      <c r="K3425" s="1">
        <v>4.3613707165109998</v>
      </c>
      <c r="L3425" s="1">
        <v>0.62305295950200001</v>
      </c>
      <c r="M3425" s="1">
        <v>20.560747663550998</v>
      </c>
      <c r="N3425" s="3" t="s">
        <v>61</v>
      </c>
      <c r="O3425" s="1">
        <v>40.186915887849999</v>
      </c>
      <c r="P3425" s="1">
        <v>19.003115264798002</v>
      </c>
      <c r="Q3425" s="1">
        <v>19.626168224299001</v>
      </c>
      <c r="R3425" s="1">
        <v>4.3613707165109998</v>
      </c>
      <c r="S3425" s="1">
        <v>3.1152647975079999</v>
      </c>
      <c r="T3425" s="1">
        <v>7.7881619937690001</v>
      </c>
      <c r="U3425" s="1">
        <v>0.93457943925200004</v>
      </c>
      <c r="V3425" s="8">
        <v>178.19314641744501</v>
      </c>
    </row>
    <row r="3426" spans="3:22" x14ac:dyDescent="0.2">
      <c r="C3426" s="70"/>
      <c r="D3426" s="67"/>
      <c r="E3426" s="4" t="s">
        <v>30</v>
      </c>
      <c r="F3426" s="52" t="str">
        <f t="shared" si="10"/>
        <v/>
      </c>
      <c r="G3426" s="7">
        <v>126</v>
      </c>
      <c r="H3426" s="9">
        <v>30.158730158729998</v>
      </c>
      <c r="I3426" s="1">
        <v>18.253968253968001</v>
      </c>
      <c r="J3426" s="1">
        <v>5.5555555555560003</v>
      </c>
      <c r="K3426" s="1">
        <v>6.3492063492059998</v>
      </c>
      <c r="L3426" s="1">
        <v>0.793650793651</v>
      </c>
      <c r="M3426" s="1">
        <v>13.492063492063</v>
      </c>
      <c r="N3426" s="3" t="s">
        <v>61</v>
      </c>
      <c r="O3426" s="1">
        <v>34.920634920635003</v>
      </c>
      <c r="P3426" s="1">
        <v>12.698412698413</v>
      </c>
      <c r="Q3426" s="1">
        <v>31.746031746031999</v>
      </c>
      <c r="R3426" s="1">
        <v>4.7619047619049999</v>
      </c>
      <c r="S3426" s="1">
        <v>3.9682539682539999</v>
      </c>
      <c r="T3426" s="1">
        <v>8.7301587301589993</v>
      </c>
      <c r="U3426" s="1">
        <v>1.587301587302</v>
      </c>
      <c r="V3426" s="8">
        <v>173.01587301587301</v>
      </c>
    </row>
    <row r="3427" spans="3:22" x14ac:dyDescent="0.2">
      <c r="C3427" s="70"/>
      <c r="D3427" s="66" t="s">
        <v>21</v>
      </c>
      <c r="E3427" s="5" t="s">
        <v>24</v>
      </c>
      <c r="F3427" s="51" t="str">
        <f t="shared" si="10"/>
        <v/>
      </c>
      <c r="G3427" s="6">
        <v>99</v>
      </c>
      <c r="H3427" s="13">
        <v>12.121212121212</v>
      </c>
      <c r="I3427" s="2">
        <v>16.161616161615999</v>
      </c>
      <c r="J3427" s="2">
        <v>11.111111111111001</v>
      </c>
      <c r="K3427" s="2">
        <v>2.0202020202019999</v>
      </c>
      <c r="L3427" s="14" t="s">
        <v>61</v>
      </c>
      <c r="M3427" s="2">
        <v>21.212121212121001</v>
      </c>
      <c r="N3427" s="14" t="s">
        <v>61</v>
      </c>
      <c r="O3427" s="2">
        <v>40.404040404040003</v>
      </c>
      <c r="P3427" s="2">
        <v>45.454545454544999</v>
      </c>
      <c r="Q3427" s="2">
        <v>10.101010101010001</v>
      </c>
      <c r="R3427" s="14" t="s">
        <v>61</v>
      </c>
      <c r="S3427" s="2">
        <v>7.0707070707069999</v>
      </c>
      <c r="T3427" s="2">
        <v>6.0606060606060002</v>
      </c>
      <c r="U3427" s="2">
        <v>2.0202020202019999</v>
      </c>
      <c r="V3427" s="11">
        <v>173.73737373737401</v>
      </c>
    </row>
    <row r="3428" spans="3:22" x14ac:dyDescent="0.2">
      <c r="C3428" s="70"/>
      <c r="D3428" s="67"/>
      <c r="E3428" s="4" t="s">
        <v>25</v>
      </c>
      <c r="F3428" s="52" t="str">
        <f t="shared" si="10"/>
        <v/>
      </c>
      <c r="G3428" s="7">
        <v>85</v>
      </c>
      <c r="H3428" s="9">
        <v>28.235294117647001</v>
      </c>
      <c r="I3428" s="1">
        <v>27.058823529411999</v>
      </c>
      <c r="J3428" s="1">
        <v>12.941176470587999</v>
      </c>
      <c r="K3428" s="1">
        <v>7.0588235294119999</v>
      </c>
      <c r="L3428" s="3" t="s">
        <v>61</v>
      </c>
      <c r="M3428" s="1">
        <v>18.823529411765001</v>
      </c>
      <c r="N3428" s="3" t="s">
        <v>61</v>
      </c>
      <c r="O3428" s="1">
        <v>43.529411764705998</v>
      </c>
      <c r="P3428" s="1">
        <v>17.647058823529001</v>
      </c>
      <c r="Q3428" s="1">
        <v>7.0588235294119999</v>
      </c>
      <c r="R3428" s="1">
        <v>4.7058823529409999</v>
      </c>
      <c r="S3428" s="1">
        <v>4.7058823529409999</v>
      </c>
      <c r="T3428" s="1">
        <v>9.4117647058819998</v>
      </c>
      <c r="U3428" s="1">
        <v>2.352941176471</v>
      </c>
      <c r="V3428" s="8">
        <v>183.529411764706</v>
      </c>
    </row>
    <row r="3429" spans="3:22" x14ac:dyDescent="0.2">
      <c r="C3429" s="70"/>
      <c r="D3429" s="67"/>
      <c r="E3429" s="4" t="s">
        <v>26</v>
      </c>
      <c r="F3429" s="52" t="str">
        <f t="shared" si="10"/>
        <v/>
      </c>
      <c r="G3429" s="7">
        <v>79</v>
      </c>
      <c r="H3429" s="9">
        <v>29.113924050632999</v>
      </c>
      <c r="I3429" s="1">
        <v>13.924050632910999</v>
      </c>
      <c r="J3429" s="1">
        <v>8.8607594936710008</v>
      </c>
      <c r="K3429" s="1">
        <v>3.7974683544299999</v>
      </c>
      <c r="L3429" s="1">
        <v>1.2658227848100001</v>
      </c>
      <c r="M3429" s="1">
        <v>21.518987341772</v>
      </c>
      <c r="N3429" s="3" t="s">
        <v>61</v>
      </c>
      <c r="O3429" s="1">
        <v>46.835443037974997</v>
      </c>
      <c r="P3429" s="1">
        <v>10.126582278480999</v>
      </c>
      <c r="Q3429" s="1">
        <v>12.658227848100999</v>
      </c>
      <c r="R3429" s="1">
        <v>2.5316455696200002</v>
      </c>
      <c r="S3429" s="1">
        <v>7.5949367088609998</v>
      </c>
      <c r="T3429" s="1">
        <v>8.8607594936710008</v>
      </c>
      <c r="U3429" s="1">
        <v>2.5316455696200002</v>
      </c>
      <c r="V3429" s="8">
        <v>169.620253164557</v>
      </c>
    </row>
    <row r="3430" spans="3:22" x14ac:dyDescent="0.2">
      <c r="C3430" s="70"/>
      <c r="D3430" s="67"/>
      <c r="E3430" s="4" t="s">
        <v>27</v>
      </c>
      <c r="F3430" s="52" t="str">
        <f t="shared" si="10"/>
        <v/>
      </c>
      <c r="G3430" s="7">
        <v>76</v>
      </c>
      <c r="H3430" s="9">
        <v>23.684210526316001</v>
      </c>
      <c r="I3430" s="1">
        <v>19.736842105263001</v>
      </c>
      <c r="J3430" s="1">
        <v>9.2105263157890001</v>
      </c>
      <c r="K3430" s="1">
        <v>3.947368421053</v>
      </c>
      <c r="L3430" s="3" t="s">
        <v>61</v>
      </c>
      <c r="M3430" s="1">
        <v>19.736842105263001</v>
      </c>
      <c r="N3430" s="3" t="s">
        <v>61</v>
      </c>
      <c r="O3430" s="1">
        <v>38.157894736842003</v>
      </c>
      <c r="P3430" s="1">
        <v>5.2631578947369997</v>
      </c>
      <c r="Q3430" s="1">
        <v>28.947368421053</v>
      </c>
      <c r="R3430" s="1">
        <v>3.947368421053</v>
      </c>
      <c r="S3430" s="1">
        <v>5.2631578947369997</v>
      </c>
      <c r="T3430" s="1">
        <v>7.8947368421049999</v>
      </c>
      <c r="U3430" s="1">
        <v>3.947368421053</v>
      </c>
      <c r="V3430" s="8">
        <v>169.73684210526301</v>
      </c>
    </row>
    <row r="3431" spans="3:22" x14ac:dyDescent="0.2">
      <c r="C3431" s="70"/>
      <c r="D3431" s="67"/>
      <c r="E3431" s="4" t="s">
        <v>28</v>
      </c>
      <c r="F3431" s="52" t="str">
        <f t="shared" si="10"/>
        <v/>
      </c>
      <c r="G3431" s="7">
        <v>77</v>
      </c>
      <c r="H3431" s="9">
        <v>15.584415584416</v>
      </c>
      <c r="I3431" s="1">
        <v>9.0909090909089993</v>
      </c>
      <c r="J3431" s="1">
        <v>2.5974025974030002</v>
      </c>
      <c r="K3431" s="1">
        <v>3.896103896104</v>
      </c>
      <c r="L3431" s="1">
        <v>1.298701298701</v>
      </c>
      <c r="M3431" s="1">
        <v>12.987012987012999</v>
      </c>
      <c r="N3431" s="1">
        <v>1.298701298701</v>
      </c>
      <c r="O3431" s="1">
        <v>24.675324675325001</v>
      </c>
      <c r="P3431" s="1">
        <v>5.1948051948050002</v>
      </c>
      <c r="Q3431" s="1">
        <v>37.662337662337997</v>
      </c>
      <c r="R3431" s="1">
        <v>2.5974025974030002</v>
      </c>
      <c r="S3431" s="1">
        <v>1.298701298701</v>
      </c>
      <c r="T3431" s="1">
        <v>11.688311688312</v>
      </c>
      <c r="U3431" s="1">
        <v>5.1948051948050002</v>
      </c>
      <c r="V3431" s="8">
        <v>135.06493506493501</v>
      </c>
    </row>
    <row r="3432" spans="3:22" x14ac:dyDescent="0.2">
      <c r="C3432" s="70"/>
      <c r="D3432" s="67"/>
      <c r="E3432" s="4" t="s">
        <v>29</v>
      </c>
      <c r="F3432" s="52" t="str">
        <f t="shared" si="10"/>
        <v/>
      </c>
      <c r="G3432" s="7">
        <v>317</v>
      </c>
      <c r="H3432" s="9">
        <v>24.290220820188999</v>
      </c>
      <c r="I3432" s="1">
        <v>17.665615141956</v>
      </c>
      <c r="J3432" s="1">
        <v>8.5173501577290001</v>
      </c>
      <c r="K3432" s="1">
        <v>4.7318611987379997</v>
      </c>
      <c r="L3432" s="1">
        <v>0.63091482649800001</v>
      </c>
      <c r="M3432" s="1">
        <v>18.296529968453999</v>
      </c>
      <c r="N3432" s="1">
        <v>0.31545741324900001</v>
      </c>
      <c r="O3432" s="1">
        <v>38.485804416404001</v>
      </c>
      <c r="P3432" s="1">
        <v>9.7791798107259993</v>
      </c>
      <c r="Q3432" s="1">
        <v>21.135646687697001</v>
      </c>
      <c r="R3432" s="1">
        <v>3.470031545741</v>
      </c>
      <c r="S3432" s="1">
        <v>4.7318611987379997</v>
      </c>
      <c r="T3432" s="1">
        <v>9.4637223974759994</v>
      </c>
      <c r="U3432" s="1">
        <v>3.470031545741</v>
      </c>
      <c r="V3432" s="8">
        <v>164.984227129338</v>
      </c>
    </row>
    <row r="3433" spans="3:22" x14ac:dyDescent="0.2">
      <c r="C3433" s="70"/>
      <c r="D3433" s="67"/>
      <c r="E3433" s="4" t="s">
        <v>30</v>
      </c>
      <c r="F3433" s="52" t="str">
        <f t="shared" si="10"/>
        <v/>
      </c>
      <c r="G3433" s="7">
        <v>153</v>
      </c>
      <c r="H3433" s="9">
        <v>19.607843137254999</v>
      </c>
      <c r="I3433" s="1">
        <v>14.379084967320001</v>
      </c>
      <c r="J3433" s="1">
        <v>5.8823529411760003</v>
      </c>
      <c r="K3433" s="1">
        <v>3.9215686274510002</v>
      </c>
      <c r="L3433" s="1">
        <v>0.65359477124200005</v>
      </c>
      <c r="M3433" s="1">
        <v>16.339869281045999</v>
      </c>
      <c r="N3433" s="1">
        <v>0.65359477124200005</v>
      </c>
      <c r="O3433" s="1">
        <v>31.372549019608002</v>
      </c>
      <c r="P3433" s="1">
        <v>5.2287581699350003</v>
      </c>
      <c r="Q3433" s="1">
        <v>33.333333333333002</v>
      </c>
      <c r="R3433" s="1">
        <v>3.2679738562090002</v>
      </c>
      <c r="S3433" s="1">
        <v>3.2679738562090002</v>
      </c>
      <c r="T3433" s="1">
        <v>9.8039215686270005</v>
      </c>
      <c r="U3433" s="1">
        <v>4.5751633986930003</v>
      </c>
      <c r="V3433" s="8">
        <v>152.28758169934599</v>
      </c>
    </row>
    <row r="3434" spans="3:22" x14ac:dyDescent="0.2">
      <c r="C3434" s="66" t="s">
        <v>31</v>
      </c>
      <c r="D3434" s="66" t="s">
        <v>23</v>
      </c>
      <c r="E3434" s="5" t="s">
        <v>32</v>
      </c>
      <c r="F3434" s="51" t="str">
        <f t="shared" si="10"/>
        <v>*</v>
      </c>
      <c r="G3434" s="6">
        <v>43</v>
      </c>
      <c r="H3434" s="13">
        <v>34.883720930232997</v>
      </c>
      <c r="I3434" s="2">
        <v>18.604651162791001</v>
      </c>
      <c r="J3434" s="2">
        <v>11.627906976744001</v>
      </c>
      <c r="K3434" s="2">
        <v>4.6511627906979998</v>
      </c>
      <c r="L3434" s="14" t="s">
        <v>61</v>
      </c>
      <c r="M3434" s="2">
        <v>9.3023255813949994</v>
      </c>
      <c r="N3434" s="14" t="s">
        <v>61</v>
      </c>
      <c r="O3434" s="2">
        <v>37.209302325581</v>
      </c>
      <c r="P3434" s="2">
        <v>25.581395348836999</v>
      </c>
      <c r="Q3434" s="2">
        <v>13.953488372093</v>
      </c>
      <c r="R3434" s="2">
        <v>4.6511627906979998</v>
      </c>
      <c r="S3434" s="2">
        <v>6.9767441860470001</v>
      </c>
      <c r="T3434" s="2">
        <v>2.3255813953489999</v>
      </c>
      <c r="U3434" s="2">
        <v>6.9767441860470001</v>
      </c>
      <c r="V3434" s="11">
        <v>176.744186046512</v>
      </c>
    </row>
    <row r="3435" spans="3:22" ht="26" x14ac:dyDescent="0.2">
      <c r="C3435" s="70"/>
      <c r="D3435" s="67"/>
      <c r="E3435" s="4" t="s">
        <v>33</v>
      </c>
      <c r="F3435" s="52" t="str">
        <f t="shared" si="10"/>
        <v/>
      </c>
      <c r="G3435" s="7">
        <v>514</v>
      </c>
      <c r="H3435" s="9">
        <v>26.070038910506</v>
      </c>
      <c r="I3435" s="1">
        <v>17.509727626459</v>
      </c>
      <c r="J3435" s="1">
        <v>6.809338521401</v>
      </c>
      <c r="K3435" s="1">
        <v>4.0856031128400003</v>
      </c>
      <c r="L3435" s="1">
        <v>0.77821011673200002</v>
      </c>
      <c r="M3435" s="1">
        <v>26.848249027236999</v>
      </c>
      <c r="N3435" s="1">
        <v>0.19455252918300001</v>
      </c>
      <c r="O3435" s="1">
        <v>41.634241245136003</v>
      </c>
      <c r="P3435" s="1">
        <v>21.400778210117</v>
      </c>
      <c r="Q3435" s="1">
        <v>13.813229571983999</v>
      </c>
      <c r="R3435" s="1">
        <v>2.7237354085600001</v>
      </c>
      <c r="S3435" s="1">
        <v>3.1128404669259999</v>
      </c>
      <c r="T3435" s="1">
        <v>8.3657587548640002</v>
      </c>
      <c r="U3435" s="1">
        <v>1.945525291829</v>
      </c>
      <c r="V3435" s="8">
        <v>175.29182879377399</v>
      </c>
    </row>
    <row r="3436" spans="3:22" ht="39" x14ac:dyDescent="0.2">
      <c r="C3436" s="70"/>
      <c r="D3436" s="67"/>
      <c r="E3436" s="4" t="s">
        <v>34</v>
      </c>
      <c r="F3436" s="52" t="str">
        <f t="shared" si="10"/>
        <v>*</v>
      </c>
      <c r="G3436" s="7">
        <v>10</v>
      </c>
      <c r="H3436" s="9">
        <v>10</v>
      </c>
      <c r="I3436" s="1">
        <v>10</v>
      </c>
      <c r="J3436" s="1">
        <v>10</v>
      </c>
      <c r="K3436" s="1">
        <v>10</v>
      </c>
      <c r="L3436" s="3" t="s">
        <v>61</v>
      </c>
      <c r="M3436" s="1">
        <v>10</v>
      </c>
      <c r="N3436" s="3" t="s">
        <v>61</v>
      </c>
      <c r="O3436" s="1">
        <v>10</v>
      </c>
      <c r="P3436" s="1">
        <v>10</v>
      </c>
      <c r="Q3436" s="1">
        <v>70</v>
      </c>
      <c r="R3436" s="3" t="s">
        <v>61</v>
      </c>
      <c r="S3436" s="3" t="s">
        <v>61</v>
      </c>
      <c r="T3436" s="3" t="s">
        <v>61</v>
      </c>
      <c r="U3436" s="1">
        <v>10</v>
      </c>
      <c r="V3436" s="8">
        <v>150</v>
      </c>
    </row>
    <row r="3437" spans="3:22" ht="39" x14ac:dyDescent="0.2">
      <c r="C3437" s="70"/>
      <c r="D3437" s="67"/>
      <c r="E3437" s="4" t="s">
        <v>35</v>
      </c>
      <c r="F3437" s="52" t="str">
        <f t="shared" si="10"/>
        <v/>
      </c>
      <c r="G3437" s="7">
        <v>120</v>
      </c>
      <c r="H3437" s="9">
        <v>29.166666666666998</v>
      </c>
      <c r="I3437" s="1">
        <v>26.666666666666998</v>
      </c>
      <c r="J3437" s="1">
        <v>10.833333333333</v>
      </c>
      <c r="K3437" s="1">
        <v>5</v>
      </c>
      <c r="L3437" s="3" t="s">
        <v>61</v>
      </c>
      <c r="M3437" s="1">
        <v>8.333333333333</v>
      </c>
      <c r="N3437" s="3" t="s">
        <v>61</v>
      </c>
      <c r="O3437" s="1">
        <v>36.666666666666998</v>
      </c>
      <c r="P3437" s="1">
        <v>30</v>
      </c>
      <c r="Q3437" s="1">
        <v>19.166666666666998</v>
      </c>
      <c r="R3437" s="1">
        <v>3.333333333333</v>
      </c>
      <c r="S3437" s="1">
        <v>7.5</v>
      </c>
      <c r="T3437" s="1">
        <v>7.5</v>
      </c>
      <c r="U3437" s="1">
        <v>0.83333333333299997</v>
      </c>
      <c r="V3437" s="8">
        <v>185</v>
      </c>
    </row>
    <row r="3438" spans="3:22" ht="26" x14ac:dyDescent="0.2">
      <c r="C3438" s="70"/>
      <c r="D3438" s="67"/>
      <c r="E3438" s="4" t="s">
        <v>36</v>
      </c>
      <c r="F3438" s="52" t="str">
        <f t="shared" si="10"/>
        <v/>
      </c>
      <c r="G3438" s="7">
        <v>118</v>
      </c>
      <c r="H3438" s="9">
        <v>28.813559322033999</v>
      </c>
      <c r="I3438" s="1">
        <v>17.796610169491998</v>
      </c>
      <c r="J3438" s="1">
        <v>5.9322033898309998</v>
      </c>
      <c r="K3438" s="1">
        <v>2.542372881356</v>
      </c>
      <c r="L3438" s="3" t="s">
        <v>61</v>
      </c>
      <c r="M3438" s="1">
        <v>6.7796610169490004</v>
      </c>
      <c r="N3438" s="1">
        <v>0.84745762711899997</v>
      </c>
      <c r="O3438" s="1">
        <v>34.745762711864003</v>
      </c>
      <c r="P3438" s="1">
        <v>5.9322033898309998</v>
      </c>
      <c r="Q3438" s="1">
        <v>26.271186440678001</v>
      </c>
      <c r="R3438" s="1">
        <v>4.2372881355930003</v>
      </c>
      <c r="S3438" s="1">
        <v>4.2372881355930003</v>
      </c>
      <c r="T3438" s="1">
        <v>11.864406779661</v>
      </c>
      <c r="U3438" s="1">
        <v>1.6949152542370001</v>
      </c>
      <c r="V3438" s="8">
        <v>151.694915254237</v>
      </c>
    </row>
    <row r="3439" spans="3:22" x14ac:dyDescent="0.2">
      <c r="C3439" s="70"/>
      <c r="D3439" s="67"/>
      <c r="E3439" s="4" t="s">
        <v>37</v>
      </c>
      <c r="F3439" s="52" t="str">
        <f t="shared" si="10"/>
        <v>*</v>
      </c>
      <c r="G3439" s="7">
        <v>12</v>
      </c>
      <c r="H3439" s="9">
        <v>25</v>
      </c>
      <c r="I3439" s="1">
        <v>8.333333333333</v>
      </c>
      <c r="J3439" s="3" t="s">
        <v>61</v>
      </c>
      <c r="K3439" s="3" t="s">
        <v>61</v>
      </c>
      <c r="L3439" s="3" t="s">
        <v>61</v>
      </c>
      <c r="M3439" s="1">
        <v>8.333333333333</v>
      </c>
      <c r="N3439" s="3" t="s">
        <v>61</v>
      </c>
      <c r="O3439" s="1">
        <v>41.666666666666998</v>
      </c>
      <c r="P3439" s="1">
        <v>8.333333333333</v>
      </c>
      <c r="Q3439" s="1">
        <v>33.333333333333002</v>
      </c>
      <c r="R3439" s="3" t="s">
        <v>61</v>
      </c>
      <c r="S3439" s="3" t="s">
        <v>61</v>
      </c>
      <c r="T3439" s="3" t="s">
        <v>61</v>
      </c>
      <c r="U3439" s="1">
        <v>8.333333333333</v>
      </c>
      <c r="V3439" s="8">
        <v>133.333333333333</v>
      </c>
    </row>
    <row r="3440" spans="3:22" x14ac:dyDescent="0.2">
      <c r="C3440" s="70"/>
      <c r="D3440" s="66" t="s">
        <v>20</v>
      </c>
      <c r="E3440" s="5" t="s">
        <v>32</v>
      </c>
      <c r="F3440" s="51" t="str">
        <f t="shared" si="10"/>
        <v>*</v>
      </c>
      <c r="G3440" s="6">
        <v>21</v>
      </c>
      <c r="H3440" s="13">
        <v>47.619047619047997</v>
      </c>
      <c r="I3440" s="2">
        <v>14.285714285714</v>
      </c>
      <c r="J3440" s="2">
        <v>9.5238095238099998</v>
      </c>
      <c r="K3440" s="14" t="s">
        <v>61</v>
      </c>
      <c r="L3440" s="14" t="s">
        <v>61</v>
      </c>
      <c r="M3440" s="2">
        <v>9.5238095238099998</v>
      </c>
      <c r="N3440" s="14" t="s">
        <v>61</v>
      </c>
      <c r="O3440" s="2">
        <v>28.571428571428999</v>
      </c>
      <c r="P3440" s="2">
        <v>23.809523809523998</v>
      </c>
      <c r="Q3440" s="2">
        <v>19.047619047619001</v>
      </c>
      <c r="R3440" s="2">
        <v>4.7619047619049999</v>
      </c>
      <c r="S3440" s="2">
        <v>9.5238095238099998</v>
      </c>
      <c r="T3440" s="14" t="s">
        <v>61</v>
      </c>
      <c r="U3440" s="2">
        <v>4.7619047619049999</v>
      </c>
      <c r="V3440" s="11">
        <v>171.42857142857099</v>
      </c>
    </row>
    <row r="3441" spans="3:22" ht="26" x14ac:dyDescent="0.2">
      <c r="C3441" s="70"/>
      <c r="D3441" s="67"/>
      <c r="E3441" s="4" t="s">
        <v>33</v>
      </c>
      <c r="F3441" s="52" t="str">
        <f t="shared" si="10"/>
        <v/>
      </c>
      <c r="G3441" s="7">
        <v>283</v>
      </c>
      <c r="H3441" s="9">
        <v>31.448763250883001</v>
      </c>
      <c r="I3441" s="1">
        <v>18.021201413427999</v>
      </c>
      <c r="J3441" s="1">
        <v>4.946996466431</v>
      </c>
      <c r="K3441" s="1">
        <v>4.2402826855119997</v>
      </c>
      <c r="L3441" s="1">
        <v>0.70671378091899995</v>
      </c>
      <c r="M3441" s="1">
        <v>26.148409893993001</v>
      </c>
      <c r="N3441" s="1">
        <v>0.35335689045899998</v>
      </c>
      <c r="O3441" s="1">
        <v>41.696113074205002</v>
      </c>
      <c r="P3441" s="1">
        <v>22.614840989398999</v>
      </c>
      <c r="Q3441" s="1">
        <v>12.720848056536999</v>
      </c>
      <c r="R3441" s="1">
        <v>3.1802120141339998</v>
      </c>
      <c r="S3441" s="1">
        <v>2.1201413427559999</v>
      </c>
      <c r="T3441" s="1">
        <v>8.4805653710249995</v>
      </c>
      <c r="U3441" s="1">
        <v>0.70671378091899995</v>
      </c>
      <c r="V3441" s="8">
        <v>177.385159010601</v>
      </c>
    </row>
    <row r="3442" spans="3:22" ht="39" x14ac:dyDescent="0.2">
      <c r="C3442" s="70"/>
      <c r="D3442" s="67"/>
      <c r="E3442" s="4" t="s">
        <v>34</v>
      </c>
      <c r="F3442" s="52" t="str">
        <f t="shared" si="10"/>
        <v>*</v>
      </c>
      <c r="G3442" s="7">
        <v>4</v>
      </c>
      <c r="H3442" s="9">
        <v>25</v>
      </c>
      <c r="I3442" s="1">
        <v>25</v>
      </c>
      <c r="J3442" s="3" t="s">
        <v>61</v>
      </c>
      <c r="K3442" s="3" t="s">
        <v>61</v>
      </c>
      <c r="L3442" s="3" t="s">
        <v>61</v>
      </c>
      <c r="M3442" s="3" t="s">
        <v>61</v>
      </c>
      <c r="N3442" s="3" t="s">
        <v>61</v>
      </c>
      <c r="O3442" s="1">
        <v>25</v>
      </c>
      <c r="P3442" s="3" t="s">
        <v>61</v>
      </c>
      <c r="Q3442" s="1">
        <v>50</v>
      </c>
      <c r="R3442" s="3" t="s">
        <v>61</v>
      </c>
      <c r="S3442" s="3" t="s">
        <v>61</v>
      </c>
      <c r="T3442" s="3" t="s">
        <v>61</v>
      </c>
      <c r="U3442" s="1">
        <v>25</v>
      </c>
      <c r="V3442" s="8">
        <v>150</v>
      </c>
    </row>
    <row r="3443" spans="3:22" ht="39" x14ac:dyDescent="0.2">
      <c r="C3443" s="70"/>
      <c r="D3443" s="67"/>
      <c r="E3443" s="4" t="s">
        <v>35</v>
      </c>
      <c r="F3443" s="52" t="str">
        <f t="shared" si="10"/>
        <v/>
      </c>
      <c r="G3443" s="7">
        <v>53</v>
      </c>
      <c r="H3443" s="9">
        <v>35.849056603774002</v>
      </c>
      <c r="I3443" s="1">
        <v>32.075471698112999</v>
      </c>
      <c r="J3443" s="1">
        <v>7.547169811321</v>
      </c>
      <c r="K3443" s="1">
        <v>5.660377358491</v>
      </c>
      <c r="L3443" s="3" t="s">
        <v>61</v>
      </c>
      <c r="M3443" s="1">
        <v>11.320754716981</v>
      </c>
      <c r="N3443" s="3" t="s">
        <v>61</v>
      </c>
      <c r="O3443" s="1">
        <v>41.509433962263998</v>
      </c>
      <c r="P3443" s="1">
        <v>35.849056603774002</v>
      </c>
      <c r="Q3443" s="1">
        <v>20.754716981131999</v>
      </c>
      <c r="R3443" s="1">
        <v>3.7735849056599999</v>
      </c>
      <c r="S3443" s="1">
        <v>3.7735849056599999</v>
      </c>
      <c r="T3443" s="1">
        <v>5.660377358491</v>
      </c>
      <c r="U3443" s="1">
        <v>1.88679245283</v>
      </c>
      <c r="V3443" s="8">
        <v>205.66037735849099</v>
      </c>
    </row>
    <row r="3444" spans="3:22" ht="26" x14ac:dyDescent="0.2">
      <c r="C3444" s="70"/>
      <c r="D3444" s="67"/>
      <c r="E3444" s="4" t="s">
        <v>36</v>
      </c>
      <c r="F3444" s="52" t="str">
        <f t="shared" si="10"/>
        <v>*</v>
      </c>
      <c r="G3444" s="7">
        <v>35</v>
      </c>
      <c r="H3444" s="9">
        <v>31.428571428571001</v>
      </c>
      <c r="I3444" s="1">
        <v>22.857142857143</v>
      </c>
      <c r="J3444" s="1">
        <v>8.5714285714289993</v>
      </c>
      <c r="K3444" s="1">
        <v>2.8571428571430002</v>
      </c>
      <c r="L3444" s="3" t="s">
        <v>61</v>
      </c>
      <c r="M3444" s="1">
        <v>2.8571428571430002</v>
      </c>
      <c r="N3444" s="3" t="s">
        <v>61</v>
      </c>
      <c r="O3444" s="1">
        <v>25.714285714286</v>
      </c>
      <c r="P3444" s="1">
        <v>2.8571428571430002</v>
      </c>
      <c r="Q3444" s="1">
        <v>34.285714285714</v>
      </c>
      <c r="R3444" s="1">
        <v>5.7142857142860004</v>
      </c>
      <c r="S3444" s="1">
        <v>2.8571428571430002</v>
      </c>
      <c r="T3444" s="1">
        <v>11.428571428571001</v>
      </c>
      <c r="U3444" s="3" t="s">
        <v>61</v>
      </c>
      <c r="V3444" s="8">
        <v>151.42857142857099</v>
      </c>
    </row>
    <row r="3445" spans="3:22" x14ac:dyDescent="0.2">
      <c r="C3445" s="70"/>
      <c r="D3445" s="67"/>
      <c r="E3445" s="4" t="s">
        <v>37</v>
      </c>
      <c r="F3445" s="52" t="str">
        <f t="shared" si="10"/>
        <v>*</v>
      </c>
      <c r="G3445" s="7">
        <v>5</v>
      </c>
      <c r="H3445" s="9">
        <v>60</v>
      </c>
      <c r="I3445" s="1">
        <v>20</v>
      </c>
      <c r="J3445" s="3" t="s">
        <v>61</v>
      </c>
      <c r="K3445" s="3" t="s">
        <v>61</v>
      </c>
      <c r="L3445" s="3" t="s">
        <v>61</v>
      </c>
      <c r="M3445" s="3" t="s">
        <v>61</v>
      </c>
      <c r="N3445" s="3" t="s">
        <v>61</v>
      </c>
      <c r="O3445" s="1">
        <v>60</v>
      </c>
      <c r="P3445" s="1">
        <v>20</v>
      </c>
      <c r="Q3445" s="3" t="s">
        <v>61</v>
      </c>
      <c r="R3445" s="3" t="s">
        <v>61</v>
      </c>
      <c r="S3445" s="3" t="s">
        <v>61</v>
      </c>
      <c r="T3445" s="3" t="s">
        <v>61</v>
      </c>
      <c r="U3445" s="3" t="s">
        <v>61</v>
      </c>
      <c r="V3445" s="8">
        <v>160</v>
      </c>
    </row>
    <row r="3446" spans="3:22" x14ac:dyDescent="0.2">
      <c r="C3446" s="70"/>
      <c r="D3446" s="66" t="s">
        <v>21</v>
      </c>
      <c r="E3446" s="5" t="s">
        <v>32</v>
      </c>
      <c r="F3446" s="51" t="str">
        <f t="shared" si="10"/>
        <v>*</v>
      </c>
      <c r="G3446" s="6">
        <v>22</v>
      </c>
      <c r="H3446" s="13">
        <v>22.727272727273</v>
      </c>
      <c r="I3446" s="2">
        <v>22.727272727273</v>
      </c>
      <c r="J3446" s="2">
        <v>13.636363636364001</v>
      </c>
      <c r="K3446" s="2">
        <v>9.0909090909089993</v>
      </c>
      <c r="L3446" s="14" t="s">
        <v>61</v>
      </c>
      <c r="M3446" s="2">
        <v>9.0909090909089993</v>
      </c>
      <c r="N3446" s="14" t="s">
        <v>61</v>
      </c>
      <c r="O3446" s="2">
        <v>45.454545454544999</v>
      </c>
      <c r="P3446" s="2">
        <v>27.272727272727</v>
      </c>
      <c r="Q3446" s="2">
        <v>9.0909090909089993</v>
      </c>
      <c r="R3446" s="2">
        <v>4.5454545454549997</v>
      </c>
      <c r="S3446" s="2">
        <v>4.5454545454549997</v>
      </c>
      <c r="T3446" s="2">
        <v>4.5454545454549997</v>
      </c>
      <c r="U3446" s="2">
        <v>9.0909090909089993</v>
      </c>
      <c r="V3446" s="11">
        <v>181.81818181818201</v>
      </c>
    </row>
    <row r="3447" spans="3:22" ht="26" x14ac:dyDescent="0.2">
      <c r="C3447" s="70"/>
      <c r="D3447" s="67"/>
      <c r="E3447" s="4" t="s">
        <v>33</v>
      </c>
      <c r="F3447" s="52" t="str">
        <f t="shared" si="10"/>
        <v/>
      </c>
      <c r="G3447" s="7">
        <v>231</v>
      </c>
      <c r="H3447" s="9">
        <v>19.480519480519</v>
      </c>
      <c r="I3447" s="1">
        <v>16.883116883117001</v>
      </c>
      <c r="J3447" s="1">
        <v>9.0909090909089993</v>
      </c>
      <c r="K3447" s="1">
        <v>3.896103896104</v>
      </c>
      <c r="L3447" s="1">
        <v>0.86580086580100002</v>
      </c>
      <c r="M3447" s="1">
        <v>27.705627705628</v>
      </c>
      <c r="N3447" s="3" t="s">
        <v>61</v>
      </c>
      <c r="O3447" s="1">
        <v>41.558441558441999</v>
      </c>
      <c r="P3447" s="1">
        <v>19.91341991342</v>
      </c>
      <c r="Q3447" s="1">
        <v>15.151515151515</v>
      </c>
      <c r="R3447" s="1">
        <v>2.1645021645020002</v>
      </c>
      <c r="S3447" s="1">
        <v>4.3290043290040003</v>
      </c>
      <c r="T3447" s="1">
        <v>8.2251082251080003</v>
      </c>
      <c r="U3447" s="1">
        <v>3.463203463203</v>
      </c>
      <c r="V3447" s="8">
        <v>172.727272727273</v>
      </c>
    </row>
    <row r="3448" spans="3:22" ht="39" x14ac:dyDescent="0.2">
      <c r="C3448" s="70"/>
      <c r="D3448" s="67"/>
      <c r="E3448" s="4" t="s">
        <v>34</v>
      </c>
      <c r="F3448" s="52" t="str">
        <f t="shared" si="10"/>
        <v>*</v>
      </c>
      <c r="G3448" s="7">
        <v>6</v>
      </c>
      <c r="H3448" s="17" t="s">
        <v>61</v>
      </c>
      <c r="I3448" s="3" t="s">
        <v>61</v>
      </c>
      <c r="J3448" s="1">
        <v>16.666666666666998</v>
      </c>
      <c r="K3448" s="1">
        <v>16.666666666666998</v>
      </c>
      <c r="L3448" s="3" t="s">
        <v>61</v>
      </c>
      <c r="M3448" s="1">
        <v>16.666666666666998</v>
      </c>
      <c r="N3448" s="3" t="s">
        <v>61</v>
      </c>
      <c r="O3448" s="3" t="s">
        <v>61</v>
      </c>
      <c r="P3448" s="1">
        <v>16.666666666666998</v>
      </c>
      <c r="Q3448" s="1">
        <v>83.333333333333002</v>
      </c>
      <c r="R3448" s="3" t="s">
        <v>61</v>
      </c>
      <c r="S3448" s="3" t="s">
        <v>61</v>
      </c>
      <c r="T3448" s="3" t="s">
        <v>61</v>
      </c>
      <c r="U3448" s="3" t="s">
        <v>61</v>
      </c>
      <c r="V3448" s="8">
        <v>150</v>
      </c>
    </row>
    <row r="3449" spans="3:22" ht="39" x14ac:dyDescent="0.2">
      <c r="C3449" s="70"/>
      <c r="D3449" s="67"/>
      <c r="E3449" s="4" t="s">
        <v>35</v>
      </c>
      <c r="F3449" s="52" t="str">
        <f t="shared" si="10"/>
        <v/>
      </c>
      <c r="G3449" s="7">
        <v>67</v>
      </c>
      <c r="H3449" s="9">
        <v>23.880597014925002</v>
      </c>
      <c r="I3449" s="1">
        <v>22.388059701492999</v>
      </c>
      <c r="J3449" s="1">
        <v>13.432835820896001</v>
      </c>
      <c r="K3449" s="1">
        <v>4.477611940299</v>
      </c>
      <c r="L3449" s="3" t="s">
        <v>61</v>
      </c>
      <c r="M3449" s="1">
        <v>5.9701492537309999</v>
      </c>
      <c r="N3449" s="3" t="s">
        <v>61</v>
      </c>
      <c r="O3449" s="1">
        <v>32.835820895521998</v>
      </c>
      <c r="P3449" s="1">
        <v>25.373134328357999</v>
      </c>
      <c r="Q3449" s="1">
        <v>17.910447761194</v>
      </c>
      <c r="R3449" s="1">
        <v>2.985074626866</v>
      </c>
      <c r="S3449" s="1">
        <v>10.447761194030001</v>
      </c>
      <c r="T3449" s="1">
        <v>8.9552238805969999</v>
      </c>
      <c r="U3449" s="3" t="s">
        <v>61</v>
      </c>
      <c r="V3449" s="8">
        <v>168.65671641790999</v>
      </c>
    </row>
    <row r="3450" spans="3:22" ht="26" x14ac:dyDescent="0.2">
      <c r="C3450" s="70"/>
      <c r="D3450" s="67"/>
      <c r="E3450" s="4" t="s">
        <v>36</v>
      </c>
      <c r="F3450" s="52" t="str">
        <f t="shared" si="10"/>
        <v/>
      </c>
      <c r="G3450" s="7">
        <v>83</v>
      </c>
      <c r="H3450" s="9">
        <v>27.710843373494001</v>
      </c>
      <c r="I3450" s="1">
        <v>15.66265060241</v>
      </c>
      <c r="J3450" s="1">
        <v>4.819277108434</v>
      </c>
      <c r="K3450" s="1">
        <v>2.409638554217</v>
      </c>
      <c r="L3450" s="3" t="s">
        <v>61</v>
      </c>
      <c r="M3450" s="1">
        <v>8.4337349397590007</v>
      </c>
      <c r="N3450" s="1">
        <v>1.204819277108</v>
      </c>
      <c r="O3450" s="1">
        <v>38.554216867469997</v>
      </c>
      <c r="P3450" s="1">
        <v>7.2289156626509996</v>
      </c>
      <c r="Q3450" s="1">
        <v>22.89156626506</v>
      </c>
      <c r="R3450" s="1">
        <v>3.6144578313250002</v>
      </c>
      <c r="S3450" s="1">
        <v>4.819277108434</v>
      </c>
      <c r="T3450" s="1">
        <v>12.048192771084</v>
      </c>
      <c r="U3450" s="1">
        <v>2.409638554217</v>
      </c>
      <c r="V3450" s="8">
        <v>151.80722891566299</v>
      </c>
    </row>
    <row r="3451" spans="3:22" x14ac:dyDescent="0.2">
      <c r="C3451" s="70"/>
      <c r="D3451" s="67"/>
      <c r="E3451" s="4" t="s">
        <v>37</v>
      </c>
      <c r="F3451" s="52" t="str">
        <f t="shared" si="10"/>
        <v>*</v>
      </c>
      <c r="G3451" s="7">
        <v>7</v>
      </c>
      <c r="H3451" s="17" t="s">
        <v>61</v>
      </c>
      <c r="I3451" s="3" t="s">
        <v>61</v>
      </c>
      <c r="J3451" s="3" t="s">
        <v>61</v>
      </c>
      <c r="K3451" s="3" t="s">
        <v>61</v>
      </c>
      <c r="L3451" s="3" t="s">
        <v>61</v>
      </c>
      <c r="M3451" s="1">
        <v>14.285714285714</v>
      </c>
      <c r="N3451" s="3" t="s">
        <v>61</v>
      </c>
      <c r="O3451" s="1">
        <v>28.571428571428999</v>
      </c>
      <c r="P3451" s="3" t="s">
        <v>61</v>
      </c>
      <c r="Q3451" s="1">
        <v>57.142857142856997</v>
      </c>
      <c r="R3451" s="3" t="s">
        <v>61</v>
      </c>
      <c r="S3451" s="3" t="s">
        <v>61</v>
      </c>
      <c r="T3451" s="3" t="s">
        <v>61</v>
      </c>
      <c r="U3451" s="1">
        <v>14.285714285714</v>
      </c>
      <c r="V3451" s="8">
        <v>114.28571428571399</v>
      </c>
    </row>
    <row r="3452" spans="3:22" x14ac:dyDescent="0.2">
      <c r="C3452" s="66" t="s">
        <v>38</v>
      </c>
      <c r="D3452" s="66" t="s">
        <v>23</v>
      </c>
      <c r="E3452" s="5" t="s">
        <v>39</v>
      </c>
      <c r="F3452" s="51" t="str">
        <f t="shared" si="10"/>
        <v/>
      </c>
      <c r="G3452" s="6">
        <v>266</v>
      </c>
      <c r="H3452" s="13">
        <v>26.691729323308</v>
      </c>
      <c r="I3452" s="2">
        <v>22.932330827068</v>
      </c>
      <c r="J3452" s="2">
        <v>9.3984962406020003</v>
      </c>
      <c r="K3452" s="2">
        <v>4.1353383458649997</v>
      </c>
      <c r="L3452" s="14" t="s">
        <v>61</v>
      </c>
      <c r="M3452" s="2">
        <v>7.5187969924809996</v>
      </c>
      <c r="N3452" s="14" t="s">
        <v>61</v>
      </c>
      <c r="O3452" s="2">
        <v>35.714285714286</v>
      </c>
      <c r="P3452" s="2">
        <v>17.669172932331001</v>
      </c>
      <c r="Q3452" s="2">
        <v>23.308270676692</v>
      </c>
      <c r="R3452" s="2">
        <v>3.7593984962409999</v>
      </c>
      <c r="S3452" s="2">
        <v>5.639097744361</v>
      </c>
      <c r="T3452" s="2">
        <v>7.8947368421049999</v>
      </c>
      <c r="U3452" s="2">
        <v>2.255639097744</v>
      </c>
      <c r="V3452" s="11">
        <v>166.917293233083</v>
      </c>
    </row>
    <row r="3453" spans="3:22" x14ac:dyDescent="0.2">
      <c r="C3453" s="70"/>
      <c r="D3453" s="67"/>
      <c r="E3453" s="4" t="s">
        <v>40</v>
      </c>
      <c r="F3453" s="52" t="str">
        <f t="shared" si="10"/>
        <v/>
      </c>
      <c r="G3453" s="7">
        <v>497</v>
      </c>
      <c r="H3453" s="9">
        <v>27.162977867203001</v>
      </c>
      <c r="I3453" s="1">
        <v>16.498993963783001</v>
      </c>
      <c r="J3453" s="1">
        <v>6.639839034205</v>
      </c>
      <c r="K3453" s="1">
        <v>4.2253521126760001</v>
      </c>
      <c r="L3453" s="1">
        <v>0.80482897384300001</v>
      </c>
      <c r="M3453" s="1">
        <v>27.162977867203001</v>
      </c>
      <c r="N3453" s="1">
        <v>0.201207243461</v>
      </c>
      <c r="O3453" s="1">
        <v>41.649899396377997</v>
      </c>
      <c r="P3453" s="1">
        <v>20.523138832998001</v>
      </c>
      <c r="Q3453" s="1">
        <v>13.480885311871001</v>
      </c>
      <c r="R3453" s="1">
        <v>2.6156941649899998</v>
      </c>
      <c r="S3453" s="1">
        <v>2.6156941649899998</v>
      </c>
      <c r="T3453" s="1">
        <v>8.4507042253520002</v>
      </c>
      <c r="U3453" s="1">
        <v>2.0120724346080001</v>
      </c>
      <c r="V3453" s="8">
        <v>174.04426559356099</v>
      </c>
    </row>
    <row r="3454" spans="3:22" x14ac:dyDescent="0.2">
      <c r="C3454" s="70"/>
      <c r="D3454" s="67"/>
      <c r="E3454" s="4" t="s">
        <v>41</v>
      </c>
      <c r="F3454" s="52" t="str">
        <f t="shared" si="10"/>
        <v/>
      </c>
      <c r="G3454" s="7">
        <v>0</v>
      </c>
      <c r="H3454" s="17" t="s">
        <v>61</v>
      </c>
      <c r="I3454" s="3" t="s">
        <v>61</v>
      </c>
      <c r="J3454" s="3" t="s">
        <v>61</v>
      </c>
      <c r="K3454" s="3" t="s">
        <v>61</v>
      </c>
      <c r="L3454" s="3" t="s">
        <v>61</v>
      </c>
      <c r="M3454" s="3" t="s">
        <v>61</v>
      </c>
      <c r="N3454" s="3" t="s">
        <v>61</v>
      </c>
      <c r="O3454" s="3" t="s">
        <v>61</v>
      </c>
      <c r="P3454" s="3" t="s">
        <v>61</v>
      </c>
      <c r="Q3454" s="3" t="s">
        <v>61</v>
      </c>
      <c r="R3454" s="3" t="s">
        <v>61</v>
      </c>
      <c r="S3454" s="3" t="s">
        <v>61</v>
      </c>
      <c r="T3454" s="3" t="s">
        <v>61</v>
      </c>
      <c r="U3454" s="3" t="s">
        <v>61</v>
      </c>
      <c r="V3454" s="18" t="s">
        <v>61</v>
      </c>
    </row>
    <row r="3455" spans="3:22" x14ac:dyDescent="0.2">
      <c r="C3455" s="70"/>
      <c r="D3455" s="67"/>
      <c r="E3455" s="4" t="s">
        <v>42</v>
      </c>
      <c r="F3455" s="52" t="str">
        <f t="shared" si="10"/>
        <v>*</v>
      </c>
      <c r="G3455" s="7">
        <v>18</v>
      </c>
      <c r="H3455" s="9">
        <v>33.333333333333002</v>
      </c>
      <c r="I3455" s="1">
        <v>22.222222222222001</v>
      </c>
      <c r="J3455" s="1">
        <v>11.111111111111001</v>
      </c>
      <c r="K3455" s="1">
        <v>5.5555555555560003</v>
      </c>
      <c r="L3455" s="3" t="s">
        <v>61</v>
      </c>
      <c r="M3455" s="1">
        <v>22.222222222222001</v>
      </c>
      <c r="N3455" s="3" t="s">
        <v>61</v>
      </c>
      <c r="O3455" s="1">
        <v>27.777777777777999</v>
      </c>
      <c r="P3455" s="1">
        <v>38.888888888888999</v>
      </c>
      <c r="Q3455" s="1">
        <v>22.222222222222001</v>
      </c>
      <c r="R3455" s="1">
        <v>5.5555555555560003</v>
      </c>
      <c r="S3455" s="1">
        <v>5.5555555555560003</v>
      </c>
      <c r="T3455" s="1">
        <v>5.5555555555560003</v>
      </c>
      <c r="U3455" s="3" t="s">
        <v>61</v>
      </c>
      <c r="V3455" s="8">
        <v>200</v>
      </c>
    </row>
    <row r="3456" spans="3:22" x14ac:dyDescent="0.2">
      <c r="C3456" s="70"/>
      <c r="D3456" s="67"/>
      <c r="E3456" s="4" t="s">
        <v>43</v>
      </c>
      <c r="F3456" s="52" t="str">
        <f t="shared" si="10"/>
        <v>*</v>
      </c>
      <c r="G3456" s="7">
        <v>6</v>
      </c>
      <c r="H3456" s="9">
        <v>50</v>
      </c>
      <c r="I3456" s="1">
        <v>33.333333333333002</v>
      </c>
      <c r="J3456" s="3" t="s">
        <v>61</v>
      </c>
      <c r="K3456" s="3" t="s">
        <v>61</v>
      </c>
      <c r="L3456" s="3" t="s">
        <v>61</v>
      </c>
      <c r="M3456" s="3" t="s">
        <v>61</v>
      </c>
      <c r="N3456" s="1">
        <v>16.666666666666998</v>
      </c>
      <c r="O3456" s="1">
        <v>33.333333333333002</v>
      </c>
      <c r="P3456" s="1">
        <v>16.666666666666998</v>
      </c>
      <c r="Q3456" s="1">
        <v>33.333333333333002</v>
      </c>
      <c r="R3456" s="1">
        <v>16.666666666666998</v>
      </c>
      <c r="S3456" s="3" t="s">
        <v>61</v>
      </c>
      <c r="T3456" s="3" t="s">
        <v>61</v>
      </c>
      <c r="U3456" s="3" t="s">
        <v>61</v>
      </c>
      <c r="V3456" s="8">
        <v>200</v>
      </c>
    </row>
    <row r="3457" spans="3:22" x14ac:dyDescent="0.2">
      <c r="C3457" s="70"/>
      <c r="D3457" s="67"/>
      <c r="E3457" s="4" t="s">
        <v>44</v>
      </c>
      <c r="F3457" s="52" t="str">
        <f t="shared" si="10"/>
        <v>*</v>
      </c>
      <c r="G3457" s="7">
        <v>20</v>
      </c>
      <c r="H3457" s="9">
        <v>25</v>
      </c>
      <c r="I3457" s="1">
        <v>20</v>
      </c>
      <c r="J3457" s="1">
        <v>5</v>
      </c>
      <c r="K3457" s="3" t="s">
        <v>61</v>
      </c>
      <c r="L3457" s="3" t="s">
        <v>61</v>
      </c>
      <c r="M3457" s="1">
        <v>5</v>
      </c>
      <c r="N3457" s="3" t="s">
        <v>61</v>
      </c>
      <c r="O3457" s="1">
        <v>45</v>
      </c>
      <c r="P3457" s="1">
        <v>35</v>
      </c>
      <c r="Q3457" s="1">
        <v>20</v>
      </c>
      <c r="R3457" s="3" t="s">
        <v>61</v>
      </c>
      <c r="S3457" s="1">
        <v>15</v>
      </c>
      <c r="T3457" s="1">
        <v>5</v>
      </c>
      <c r="U3457" s="1">
        <v>5</v>
      </c>
      <c r="V3457" s="8">
        <v>180</v>
      </c>
    </row>
    <row r="3458" spans="3:22" x14ac:dyDescent="0.2">
      <c r="C3458" s="70"/>
      <c r="D3458" s="67"/>
      <c r="E3458" s="4" t="s">
        <v>37</v>
      </c>
      <c r="F3458" s="52" t="str">
        <f t="shared" si="10"/>
        <v>*</v>
      </c>
      <c r="G3458" s="7">
        <v>10</v>
      </c>
      <c r="H3458" s="9">
        <v>20</v>
      </c>
      <c r="I3458" s="3" t="s">
        <v>61</v>
      </c>
      <c r="J3458" s="3" t="s">
        <v>61</v>
      </c>
      <c r="K3458" s="3" t="s">
        <v>61</v>
      </c>
      <c r="L3458" s="3" t="s">
        <v>61</v>
      </c>
      <c r="M3458" s="1">
        <v>20</v>
      </c>
      <c r="N3458" s="3" t="s">
        <v>61</v>
      </c>
      <c r="O3458" s="1">
        <v>30</v>
      </c>
      <c r="P3458" s="1">
        <v>20</v>
      </c>
      <c r="Q3458" s="1">
        <v>30</v>
      </c>
      <c r="R3458" s="3" t="s">
        <v>61</v>
      </c>
      <c r="S3458" s="1">
        <v>10</v>
      </c>
      <c r="T3458" s="1">
        <v>20</v>
      </c>
      <c r="U3458" s="1">
        <v>10</v>
      </c>
      <c r="V3458" s="8">
        <v>160</v>
      </c>
    </row>
    <row r="3459" spans="3:22" x14ac:dyDescent="0.2">
      <c r="C3459" s="70"/>
      <c r="D3459" s="66" t="s">
        <v>20</v>
      </c>
      <c r="E3459" s="5" t="s">
        <v>39</v>
      </c>
      <c r="F3459" s="51" t="str">
        <f t="shared" si="10"/>
        <v/>
      </c>
      <c r="G3459" s="6">
        <v>108</v>
      </c>
      <c r="H3459" s="13">
        <v>33.333333333333002</v>
      </c>
      <c r="I3459" s="2">
        <v>25.925925925925998</v>
      </c>
      <c r="J3459" s="2">
        <v>9.2592592592590002</v>
      </c>
      <c r="K3459" s="2">
        <v>3.7037037037039999</v>
      </c>
      <c r="L3459" s="14" t="s">
        <v>61</v>
      </c>
      <c r="M3459" s="2">
        <v>7.4074074074069998</v>
      </c>
      <c r="N3459" s="14" t="s">
        <v>61</v>
      </c>
      <c r="O3459" s="2">
        <v>34.259259259258997</v>
      </c>
      <c r="P3459" s="2">
        <v>21.296296296295999</v>
      </c>
      <c r="Q3459" s="2">
        <v>25</v>
      </c>
      <c r="R3459" s="2">
        <v>5.5555555555560003</v>
      </c>
      <c r="S3459" s="2">
        <v>5.5555555555560003</v>
      </c>
      <c r="T3459" s="2">
        <v>5.5555555555560003</v>
      </c>
      <c r="U3459" s="2">
        <v>2.7777777777780002</v>
      </c>
      <c r="V3459" s="11">
        <v>179.62962962962999</v>
      </c>
    </row>
    <row r="3460" spans="3:22" x14ac:dyDescent="0.2">
      <c r="C3460" s="70"/>
      <c r="D3460" s="67"/>
      <c r="E3460" s="4" t="s">
        <v>40</v>
      </c>
      <c r="F3460" s="52" t="str">
        <f t="shared" si="10"/>
        <v/>
      </c>
      <c r="G3460" s="7">
        <v>269</v>
      </c>
      <c r="H3460" s="9">
        <v>33.085501858736002</v>
      </c>
      <c r="I3460" s="1">
        <v>16.356877323420001</v>
      </c>
      <c r="J3460" s="1">
        <v>4.0892193308550002</v>
      </c>
      <c r="K3460" s="1">
        <v>4.0892193308550002</v>
      </c>
      <c r="L3460" s="1">
        <v>0.74349442379200004</v>
      </c>
      <c r="M3460" s="1">
        <v>26.39405204461</v>
      </c>
      <c r="N3460" s="1">
        <v>0.37174721189600002</v>
      </c>
      <c r="O3460" s="1">
        <v>42.379182156134</v>
      </c>
      <c r="P3460" s="1">
        <v>21.933085501859001</v>
      </c>
      <c r="Q3460" s="1">
        <v>11.895910780669</v>
      </c>
      <c r="R3460" s="1">
        <v>2.9739776951670001</v>
      </c>
      <c r="S3460" s="1">
        <v>1.4869888475840001</v>
      </c>
      <c r="T3460" s="1">
        <v>8.9219330855019994</v>
      </c>
      <c r="U3460" s="1">
        <v>0.74349442379200004</v>
      </c>
      <c r="V3460" s="8">
        <v>175.46468401486999</v>
      </c>
    </row>
    <row r="3461" spans="3:22" x14ac:dyDescent="0.2">
      <c r="C3461" s="70"/>
      <c r="D3461" s="67"/>
      <c r="E3461" s="4" t="s">
        <v>41</v>
      </c>
      <c r="F3461" s="52" t="str">
        <f t="shared" si="10"/>
        <v/>
      </c>
      <c r="G3461" s="7">
        <v>0</v>
      </c>
      <c r="H3461" s="17" t="s">
        <v>61</v>
      </c>
      <c r="I3461" s="3" t="s">
        <v>61</v>
      </c>
      <c r="J3461" s="3" t="s">
        <v>61</v>
      </c>
      <c r="K3461" s="3" t="s">
        <v>61</v>
      </c>
      <c r="L3461" s="3" t="s">
        <v>61</v>
      </c>
      <c r="M3461" s="3" t="s">
        <v>61</v>
      </c>
      <c r="N3461" s="3" t="s">
        <v>61</v>
      </c>
      <c r="O3461" s="3" t="s">
        <v>61</v>
      </c>
      <c r="P3461" s="3" t="s">
        <v>61</v>
      </c>
      <c r="Q3461" s="3" t="s">
        <v>61</v>
      </c>
      <c r="R3461" s="3" t="s">
        <v>61</v>
      </c>
      <c r="S3461" s="3" t="s">
        <v>61</v>
      </c>
      <c r="T3461" s="3" t="s">
        <v>61</v>
      </c>
      <c r="U3461" s="3" t="s">
        <v>61</v>
      </c>
      <c r="V3461" s="18" t="s">
        <v>61</v>
      </c>
    </row>
    <row r="3462" spans="3:22" x14ac:dyDescent="0.2">
      <c r="C3462" s="70"/>
      <c r="D3462" s="67"/>
      <c r="E3462" s="4" t="s">
        <v>42</v>
      </c>
      <c r="F3462" s="52" t="str">
        <f t="shared" si="10"/>
        <v>*</v>
      </c>
      <c r="G3462" s="7">
        <v>9</v>
      </c>
      <c r="H3462" s="9">
        <v>44.444444444444002</v>
      </c>
      <c r="I3462" s="1">
        <v>44.444444444444002</v>
      </c>
      <c r="J3462" s="1">
        <v>11.111111111111001</v>
      </c>
      <c r="K3462" s="1">
        <v>11.111111111111001</v>
      </c>
      <c r="L3462" s="3" t="s">
        <v>61</v>
      </c>
      <c r="M3462" s="1">
        <v>22.222222222222001</v>
      </c>
      <c r="N3462" s="3" t="s">
        <v>61</v>
      </c>
      <c r="O3462" s="1">
        <v>22.222222222222001</v>
      </c>
      <c r="P3462" s="1">
        <v>33.333333333333002</v>
      </c>
      <c r="Q3462" s="1">
        <v>22.222222222222001</v>
      </c>
      <c r="R3462" s="3" t="s">
        <v>61</v>
      </c>
      <c r="S3462" s="3" t="s">
        <v>61</v>
      </c>
      <c r="T3462" s="3" t="s">
        <v>61</v>
      </c>
      <c r="U3462" s="3" t="s">
        <v>61</v>
      </c>
      <c r="V3462" s="8">
        <v>211.111111111111</v>
      </c>
    </row>
    <row r="3463" spans="3:22" x14ac:dyDescent="0.2">
      <c r="C3463" s="70"/>
      <c r="D3463" s="67"/>
      <c r="E3463" s="4" t="s">
        <v>43</v>
      </c>
      <c r="F3463" s="52" t="str">
        <f t="shared" si="10"/>
        <v>*</v>
      </c>
      <c r="G3463" s="7">
        <v>3</v>
      </c>
      <c r="H3463" s="17" t="s">
        <v>61</v>
      </c>
      <c r="I3463" s="1">
        <v>66.666666666666998</v>
      </c>
      <c r="J3463" s="3" t="s">
        <v>61</v>
      </c>
      <c r="K3463" s="3" t="s">
        <v>61</v>
      </c>
      <c r="L3463" s="3" t="s">
        <v>61</v>
      </c>
      <c r="M3463" s="3" t="s">
        <v>61</v>
      </c>
      <c r="N3463" s="3" t="s">
        <v>61</v>
      </c>
      <c r="O3463" s="1">
        <v>33.333333333333002</v>
      </c>
      <c r="P3463" s="1">
        <v>33.333333333333002</v>
      </c>
      <c r="Q3463" s="1">
        <v>66.666666666666998</v>
      </c>
      <c r="R3463" s="3" t="s">
        <v>61</v>
      </c>
      <c r="S3463" s="3" t="s">
        <v>61</v>
      </c>
      <c r="T3463" s="3" t="s">
        <v>61</v>
      </c>
      <c r="U3463" s="3" t="s">
        <v>61</v>
      </c>
      <c r="V3463" s="8">
        <v>200</v>
      </c>
    </row>
    <row r="3464" spans="3:22" x14ac:dyDescent="0.2">
      <c r="C3464" s="70"/>
      <c r="D3464" s="67"/>
      <c r="E3464" s="4" t="s">
        <v>44</v>
      </c>
      <c r="F3464" s="52" t="str">
        <f t="shared" si="10"/>
        <v>*</v>
      </c>
      <c r="G3464" s="7">
        <v>9</v>
      </c>
      <c r="H3464" s="9">
        <v>33.333333333333002</v>
      </c>
      <c r="I3464" s="1">
        <v>33.333333333333002</v>
      </c>
      <c r="J3464" s="1">
        <v>11.111111111111001</v>
      </c>
      <c r="K3464" s="3" t="s">
        <v>61</v>
      </c>
      <c r="L3464" s="3" t="s">
        <v>61</v>
      </c>
      <c r="M3464" s="1">
        <v>11.111111111111001</v>
      </c>
      <c r="N3464" s="3" t="s">
        <v>61</v>
      </c>
      <c r="O3464" s="1">
        <v>44.444444444444002</v>
      </c>
      <c r="P3464" s="1">
        <v>33.333333333333002</v>
      </c>
      <c r="Q3464" s="1">
        <v>22.222222222222001</v>
      </c>
      <c r="R3464" s="3" t="s">
        <v>61</v>
      </c>
      <c r="S3464" s="1">
        <v>11.111111111111001</v>
      </c>
      <c r="T3464" s="3" t="s">
        <v>61</v>
      </c>
      <c r="U3464" s="3" t="s">
        <v>61</v>
      </c>
      <c r="V3464" s="8">
        <v>200</v>
      </c>
    </row>
    <row r="3465" spans="3:22" x14ac:dyDescent="0.2">
      <c r="C3465" s="70"/>
      <c r="D3465" s="67"/>
      <c r="E3465" s="4" t="s">
        <v>37</v>
      </c>
      <c r="F3465" s="52" t="str">
        <f t="shared" si="10"/>
        <v>*</v>
      </c>
      <c r="G3465" s="7">
        <v>3</v>
      </c>
      <c r="H3465" s="9">
        <v>33.333333333333002</v>
      </c>
      <c r="I3465" s="3" t="s">
        <v>61</v>
      </c>
      <c r="J3465" s="3" t="s">
        <v>61</v>
      </c>
      <c r="K3465" s="3" t="s">
        <v>61</v>
      </c>
      <c r="L3465" s="3" t="s">
        <v>61</v>
      </c>
      <c r="M3465" s="1">
        <v>33.333333333333002</v>
      </c>
      <c r="N3465" s="3" t="s">
        <v>61</v>
      </c>
      <c r="O3465" s="1">
        <v>33.333333333333002</v>
      </c>
      <c r="P3465" s="1">
        <v>33.333333333333002</v>
      </c>
      <c r="Q3465" s="3" t="s">
        <v>61</v>
      </c>
      <c r="R3465" s="3" t="s">
        <v>61</v>
      </c>
      <c r="S3465" s="3" t="s">
        <v>61</v>
      </c>
      <c r="T3465" s="1">
        <v>33.333333333333002</v>
      </c>
      <c r="U3465" s="3" t="s">
        <v>61</v>
      </c>
      <c r="V3465" s="8">
        <v>166.666666666667</v>
      </c>
    </row>
    <row r="3466" spans="3:22" x14ac:dyDescent="0.2">
      <c r="C3466" s="70"/>
      <c r="D3466" s="66" t="s">
        <v>21</v>
      </c>
      <c r="E3466" s="5" t="s">
        <v>39</v>
      </c>
      <c r="F3466" s="51" t="str">
        <f t="shared" si="10"/>
        <v/>
      </c>
      <c r="G3466" s="6">
        <v>158</v>
      </c>
      <c r="H3466" s="13">
        <v>22.151898734176999</v>
      </c>
      <c r="I3466" s="2">
        <v>20.886075949367001</v>
      </c>
      <c r="J3466" s="2">
        <v>9.493670886076</v>
      </c>
      <c r="K3466" s="2">
        <v>4.4303797468350004</v>
      </c>
      <c r="L3466" s="14" t="s">
        <v>61</v>
      </c>
      <c r="M3466" s="2">
        <v>7.5949367088609998</v>
      </c>
      <c r="N3466" s="14" t="s">
        <v>61</v>
      </c>
      <c r="O3466" s="2">
        <v>36.708860759494002</v>
      </c>
      <c r="P3466" s="2">
        <v>15.189873417722</v>
      </c>
      <c r="Q3466" s="2">
        <v>22.151898734176999</v>
      </c>
      <c r="R3466" s="2">
        <v>2.5316455696200002</v>
      </c>
      <c r="S3466" s="2">
        <v>5.6962025316459997</v>
      </c>
      <c r="T3466" s="2">
        <v>9.493670886076</v>
      </c>
      <c r="U3466" s="2">
        <v>1.8987341772149999</v>
      </c>
      <c r="V3466" s="11">
        <v>158.22784810126601</v>
      </c>
    </row>
    <row r="3467" spans="3:22" x14ac:dyDescent="0.2">
      <c r="C3467" s="70"/>
      <c r="D3467" s="67"/>
      <c r="E3467" s="4" t="s">
        <v>40</v>
      </c>
      <c r="F3467" s="52" t="str">
        <f t="shared" si="10"/>
        <v/>
      </c>
      <c r="G3467" s="7">
        <v>228</v>
      </c>
      <c r="H3467" s="9">
        <v>20.175438596490999</v>
      </c>
      <c r="I3467" s="1">
        <v>16.666666666666998</v>
      </c>
      <c r="J3467" s="1">
        <v>9.6491228070179993</v>
      </c>
      <c r="K3467" s="1">
        <v>4.3859649122809996</v>
      </c>
      <c r="L3467" s="1">
        <v>0.87719298245599997</v>
      </c>
      <c r="M3467" s="1">
        <v>28.070175438595999</v>
      </c>
      <c r="N3467" s="3" t="s">
        <v>61</v>
      </c>
      <c r="O3467" s="1">
        <v>40.789473684211004</v>
      </c>
      <c r="P3467" s="1">
        <v>18.859649122806999</v>
      </c>
      <c r="Q3467" s="1">
        <v>15.350877192982001</v>
      </c>
      <c r="R3467" s="1">
        <v>2.1929824561400002</v>
      </c>
      <c r="S3467" s="1">
        <v>3.947368421053</v>
      </c>
      <c r="T3467" s="1">
        <v>7.8947368421049999</v>
      </c>
      <c r="U3467" s="1">
        <v>3.508771929825</v>
      </c>
      <c r="V3467" s="8">
        <v>172.36842105263199</v>
      </c>
    </row>
    <row r="3468" spans="3:22" x14ac:dyDescent="0.2">
      <c r="C3468" s="70"/>
      <c r="D3468" s="67"/>
      <c r="E3468" s="4" t="s">
        <v>41</v>
      </c>
      <c r="F3468" s="52" t="str">
        <f t="shared" si="10"/>
        <v/>
      </c>
      <c r="G3468" s="7">
        <v>0</v>
      </c>
      <c r="H3468" s="17" t="s">
        <v>61</v>
      </c>
      <c r="I3468" s="3" t="s">
        <v>61</v>
      </c>
      <c r="J3468" s="3" t="s">
        <v>61</v>
      </c>
      <c r="K3468" s="3" t="s">
        <v>61</v>
      </c>
      <c r="L3468" s="3" t="s">
        <v>61</v>
      </c>
      <c r="M3468" s="3" t="s">
        <v>61</v>
      </c>
      <c r="N3468" s="3" t="s">
        <v>61</v>
      </c>
      <c r="O3468" s="3" t="s">
        <v>61</v>
      </c>
      <c r="P3468" s="3" t="s">
        <v>61</v>
      </c>
      <c r="Q3468" s="3" t="s">
        <v>61</v>
      </c>
      <c r="R3468" s="3" t="s">
        <v>61</v>
      </c>
      <c r="S3468" s="3" t="s">
        <v>61</v>
      </c>
      <c r="T3468" s="3" t="s">
        <v>61</v>
      </c>
      <c r="U3468" s="3" t="s">
        <v>61</v>
      </c>
      <c r="V3468" s="18" t="s">
        <v>61</v>
      </c>
    </row>
    <row r="3469" spans="3:22" x14ac:dyDescent="0.2">
      <c r="C3469" s="70"/>
      <c r="D3469" s="67"/>
      <c r="E3469" s="4" t="s">
        <v>42</v>
      </c>
      <c r="F3469" s="52" t="str">
        <f t="shared" si="10"/>
        <v>*</v>
      </c>
      <c r="G3469" s="7">
        <v>9</v>
      </c>
      <c r="H3469" s="9">
        <v>22.222222222222001</v>
      </c>
      <c r="I3469" s="3" t="s">
        <v>61</v>
      </c>
      <c r="J3469" s="1">
        <v>11.111111111111001</v>
      </c>
      <c r="K3469" s="3" t="s">
        <v>61</v>
      </c>
      <c r="L3469" s="3" t="s">
        <v>61</v>
      </c>
      <c r="M3469" s="1">
        <v>22.222222222222001</v>
      </c>
      <c r="N3469" s="3" t="s">
        <v>61</v>
      </c>
      <c r="O3469" s="1">
        <v>33.333333333333002</v>
      </c>
      <c r="P3469" s="1">
        <v>44.444444444444002</v>
      </c>
      <c r="Q3469" s="1">
        <v>22.222222222222001</v>
      </c>
      <c r="R3469" s="1">
        <v>11.111111111111001</v>
      </c>
      <c r="S3469" s="1">
        <v>11.111111111111001</v>
      </c>
      <c r="T3469" s="1">
        <v>11.111111111111001</v>
      </c>
      <c r="U3469" s="3" t="s">
        <v>61</v>
      </c>
      <c r="V3469" s="8">
        <v>188.888888888889</v>
      </c>
    </row>
    <row r="3470" spans="3:22" x14ac:dyDescent="0.2">
      <c r="C3470" s="70"/>
      <c r="D3470" s="67"/>
      <c r="E3470" s="4" t="s">
        <v>43</v>
      </c>
      <c r="F3470" s="52" t="str">
        <f t="shared" si="10"/>
        <v>*</v>
      </c>
      <c r="G3470" s="7">
        <v>3</v>
      </c>
      <c r="H3470" s="9">
        <v>100</v>
      </c>
      <c r="I3470" s="3" t="s">
        <v>61</v>
      </c>
      <c r="J3470" s="3" t="s">
        <v>61</v>
      </c>
      <c r="K3470" s="3" t="s">
        <v>61</v>
      </c>
      <c r="L3470" s="3" t="s">
        <v>61</v>
      </c>
      <c r="M3470" s="3" t="s">
        <v>61</v>
      </c>
      <c r="N3470" s="1">
        <v>33.333333333333002</v>
      </c>
      <c r="O3470" s="1">
        <v>33.333333333333002</v>
      </c>
      <c r="P3470" s="3" t="s">
        <v>61</v>
      </c>
      <c r="Q3470" s="3" t="s">
        <v>61</v>
      </c>
      <c r="R3470" s="1">
        <v>33.333333333333002</v>
      </c>
      <c r="S3470" s="3" t="s">
        <v>61</v>
      </c>
      <c r="T3470" s="3" t="s">
        <v>61</v>
      </c>
      <c r="U3470" s="3" t="s">
        <v>61</v>
      </c>
      <c r="V3470" s="8">
        <v>200</v>
      </c>
    </row>
    <row r="3471" spans="3:22" x14ac:dyDescent="0.2">
      <c r="C3471" s="70"/>
      <c r="D3471" s="67"/>
      <c r="E3471" s="4" t="s">
        <v>44</v>
      </c>
      <c r="F3471" s="52" t="str">
        <f t="shared" si="10"/>
        <v>*</v>
      </c>
      <c r="G3471" s="7">
        <v>11</v>
      </c>
      <c r="H3471" s="9">
        <v>18.181818181817999</v>
      </c>
      <c r="I3471" s="1">
        <v>9.0909090909089993</v>
      </c>
      <c r="J3471" s="3" t="s">
        <v>61</v>
      </c>
      <c r="K3471" s="3" t="s">
        <v>61</v>
      </c>
      <c r="L3471" s="3" t="s">
        <v>61</v>
      </c>
      <c r="M3471" s="3" t="s">
        <v>61</v>
      </c>
      <c r="N3471" s="3" t="s">
        <v>61</v>
      </c>
      <c r="O3471" s="1">
        <v>45.454545454544999</v>
      </c>
      <c r="P3471" s="1">
        <v>36.363636363635997</v>
      </c>
      <c r="Q3471" s="1">
        <v>18.181818181817999</v>
      </c>
      <c r="R3471" s="3" t="s">
        <v>61</v>
      </c>
      <c r="S3471" s="1">
        <v>18.181818181817999</v>
      </c>
      <c r="T3471" s="1">
        <v>9.0909090909089993</v>
      </c>
      <c r="U3471" s="1">
        <v>9.0909090909089993</v>
      </c>
      <c r="V3471" s="8">
        <v>163.636363636364</v>
      </c>
    </row>
    <row r="3472" spans="3:22" x14ac:dyDescent="0.2">
      <c r="C3472" s="70"/>
      <c r="D3472" s="67"/>
      <c r="E3472" s="4" t="s">
        <v>37</v>
      </c>
      <c r="F3472" s="52" t="str">
        <f t="shared" si="10"/>
        <v>*</v>
      </c>
      <c r="G3472" s="7">
        <v>7</v>
      </c>
      <c r="H3472" s="9">
        <v>14.285714285714</v>
      </c>
      <c r="I3472" s="3" t="s">
        <v>61</v>
      </c>
      <c r="J3472" s="3" t="s">
        <v>61</v>
      </c>
      <c r="K3472" s="3" t="s">
        <v>61</v>
      </c>
      <c r="L3472" s="3" t="s">
        <v>61</v>
      </c>
      <c r="M3472" s="1">
        <v>14.285714285714</v>
      </c>
      <c r="N3472" s="3" t="s">
        <v>61</v>
      </c>
      <c r="O3472" s="1">
        <v>28.571428571428999</v>
      </c>
      <c r="P3472" s="1">
        <v>14.285714285714</v>
      </c>
      <c r="Q3472" s="1">
        <v>42.857142857143003</v>
      </c>
      <c r="R3472" s="3" t="s">
        <v>61</v>
      </c>
      <c r="S3472" s="1">
        <v>14.285714285714</v>
      </c>
      <c r="T3472" s="1">
        <v>14.285714285714</v>
      </c>
      <c r="U3472" s="1">
        <v>14.285714285714</v>
      </c>
      <c r="V3472" s="8">
        <v>157.142857142857</v>
      </c>
    </row>
    <row r="3473" spans="3:22" x14ac:dyDescent="0.2">
      <c r="C3473" s="66" t="s">
        <v>45</v>
      </c>
      <c r="D3473" s="64" t="s">
        <v>19</v>
      </c>
      <c r="E3473" s="5" t="s">
        <v>46</v>
      </c>
      <c r="F3473" s="51" t="str">
        <f t="shared" si="10"/>
        <v/>
      </c>
      <c r="G3473" s="6">
        <v>383</v>
      </c>
      <c r="H3473" s="13">
        <v>27.415143603133</v>
      </c>
      <c r="I3473" s="2">
        <v>16.971279373367999</v>
      </c>
      <c r="J3473" s="2">
        <v>7.8328981723239997</v>
      </c>
      <c r="K3473" s="2">
        <v>3.1331592689300001</v>
      </c>
      <c r="L3473" s="2">
        <v>0.26109660574400001</v>
      </c>
      <c r="M3473" s="2">
        <v>24.02088772846</v>
      </c>
      <c r="N3473" s="14" t="s">
        <v>61</v>
      </c>
      <c r="O3473" s="2">
        <v>42.558746736292001</v>
      </c>
      <c r="P3473" s="2">
        <v>24.02088772846</v>
      </c>
      <c r="Q3473" s="2">
        <v>12.271540469973999</v>
      </c>
      <c r="R3473" s="2">
        <v>2.3498694516969998</v>
      </c>
      <c r="S3473" s="2">
        <v>2.8720626631849999</v>
      </c>
      <c r="T3473" s="2">
        <v>7.3107049608360004</v>
      </c>
      <c r="U3473" s="2">
        <v>1.566579634465</v>
      </c>
      <c r="V3473" s="11">
        <v>172.584856396867</v>
      </c>
    </row>
    <row r="3474" spans="3:22" ht="26" x14ac:dyDescent="0.2">
      <c r="C3474" s="70"/>
      <c r="D3474" s="65"/>
      <c r="E3474" s="4" t="s">
        <v>47</v>
      </c>
      <c r="F3474" s="52" t="str">
        <f t="shared" si="10"/>
        <v/>
      </c>
      <c r="G3474" s="7">
        <v>184</v>
      </c>
      <c r="H3474" s="9">
        <v>28.260869565217</v>
      </c>
      <c r="I3474" s="1">
        <v>20.652173913043001</v>
      </c>
      <c r="J3474" s="1">
        <v>5.9782608695650001</v>
      </c>
      <c r="K3474" s="1">
        <v>3.8043478260870001</v>
      </c>
      <c r="L3474" s="1">
        <v>0.54347826086999995</v>
      </c>
      <c r="M3474" s="1">
        <v>16.847826086956999</v>
      </c>
      <c r="N3474" s="1">
        <v>0.54347826086999995</v>
      </c>
      <c r="O3474" s="1">
        <v>38.043478260870003</v>
      </c>
      <c r="P3474" s="1">
        <v>20.108695652173999</v>
      </c>
      <c r="Q3474" s="1">
        <v>20.108695652173999</v>
      </c>
      <c r="R3474" s="1">
        <v>3.8043478260870001</v>
      </c>
      <c r="S3474" s="1">
        <v>2.1739130434780001</v>
      </c>
      <c r="T3474" s="1">
        <v>9.2391304347830001</v>
      </c>
      <c r="U3474" s="1">
        <v>2.1739130434780001</v>
      </c>
      <c r="V3474" s="8">
        <v>172.28260869565199</v>
      </c>
    </row>
    <row r="3475" spans="3:22" x14ac:dyDescent="0.2">
      <c r="C3475" s="70"/>
      <c r="D3475" s="65"/>
      <c r="E3475" s="4" t="s">
        <v>48</v>
      </c>
      <c r="F3475" s="52" t="str">
        <f t="shared" ref="F3475:F3487" si="11">IF(G3475=0,"",IF(G3475&lt;=49,"*",""))</f>
        <v>*</v>
      </c>
      <c r="G3475" s="7">
        <v>23</v>
      </c>
      <c r="H3475" s="9">
        <v>21.739130434783</v>
      </c>
      <c r="I3475" s="1">
        <v>26.086956521739001</v>
      </c>
      <c r="J3475" s="1">
        <v>8.6956521739130004</v>
      </c>
      <c r="K3475" s="1">
        <v>4.3478260869570002</v>
      </c>
      <c r="L3475" s="1">
        <v>4.3478260869570002</v>
      </c>
      <c r="M3475" s="1">
        <v>21.739130434783</v>
      </c>
      <c r="N3475" s="3" t="s">
        <v>61</v>
      </c>
      <c r="O3475" s="1">
        <v>47.826086956521998</v>
      </c>
      <c r="P3475" s="1">
        <v>17.391304347826001</v>
      </c>
      <c r="Q3475" s="1">
        <v>21.739130434783</v>
      </c>
      <c r="R3475" s="1">
        <v>4.3478260869570002</v>
      </c>
      <c r="S3475" s="1">
        <v>13.04347826087</v>
      </c>
      <c r="T3475" s="1">
        <v>4.3478260869570002</v>
      </c>
      <c r="U3475" s="3" t="s">
        <v>61</v>
      </c>
      <c r="V3475" s="8">
        <v>195.65217391304299</v>
      </c>
    </row>
    <row r="3476" spans="3:22" ht="39" x14ac:dyDescent="0.2">
      <c r="C3476" s="70"/>
      <c r="D3476" s="65"/>
      <c r="E3476" s="4" t="s">
        <v>49</v>
      </c>
      <c r="F3476" s="52" t="str">
        <f t="shared" si="11"/>
        <v/>
      </c>
      <c r="G3476" s="7">
        <v>189</v>
      </c>
      <c r="H3476" s="9">
        <v>27.513227513227999</v>
      </c>
      <c r="I3476" s="1">
        <v>20.634920634920999</v>
      </c>
      <c r="J3476" s="1">
        <v>7.9365079365079998</v>
      </c>
      <c r="K3476" s="1">
        <v>5.8201058201059999</v>
      </c>
      <c r="L3476" s="1">
        <v>0.52910052910100003</v>
      </c>
      <c r="M3476" s="1">
        <v>15.873015873016</v>
      </c>
      <c r="N3476" s="3" t="s">
        <v>61</v>
      </c>
      <c r="O3476" s="1">
        <v>34.920634920635003</v>
      </c>
      <c r="P3476" s="1">
        <v>15.873015873016</v>
      </c>
      <c r="Q3476" s="1">
        <v>21.693121693121999</v>
      </c>
      <c r="R3476" s="1">
        <v>3.7037037037039999</v>
      </c>
      <c r="S3476" s="1">
        <v>6.3492063492059998</v>
      </c>
      <c r="T3476" s="1">
        <v>8.4656084656079997</v>
      </c>
      <c r="U3476" s="1">
        <v>1.587301587302</v>
      </c>
      <c r="V3476" s="8">
        <v>170.899470899471</v>
      </c>
    </row>
    <row r="3477" spans="3:22" x14ac:dyDescent="0.2">
      <c r="C3477" s="70"/>
      <c r="D3477" s="65"/>
      <c r="E3477" s="4" t="s">
        <v>50</v>
      </c>
      <c r="F3477" s="52" t="str">
        <f t="shared" si="11"/>
        <v>*</v>
      </c>
      <c r="G3477" s="7">
        <v>12</v>
      </c>
      <c r="H3477" s="9">
        <v>25</v>
      </c>
      <c r="I3477" s="1">
        <v>16.666666666666998</v>
      </c>
      <c r="J3477" s="3" t="s">
        <v>61</v>
      </c>
      <c r="K3477" s="1">
        <v>8.333333333333</v>
      </c>
      <c r="L3477" s="3" t="s">
        <v>61</v>
      </c>
      <c r="M3477" s="3" t="s">
        <v>61</v>
      </c>
      <c r="N3477" s="3" t="s">
        <v>61</v>
      </c>
      <c r="O3477" s="1">
        <v>16.666666666666998</v>
      </c>
      <c r="P3477" s="1">
        <v>8.333333333333</v>
      </c>
      <c r="Q3477" s="1">
        <v>50</v>
      </c>
      <c r="R3477" s="3" t="s">
        <v>61</v>
      </c>
      <c r="S3477" s="3" t="s">
        <v>61</v>
      </c>
      <c r="T3477" s="1">
        <v>8.333333333333</v>
      </c>
      <c r="U3477" s="1">
        <v>16.666666666666998</v>
      </c>
      <c r="V3477" s="8">
        <v>150</v>
      </c>
    </row>
    <row r="3478" spans="3:22" x14ac:dyDescent="0.2">
      <c r="C3478" s="70"/>
      <c r="D3478" s="65"/>
      <c r="E3478" s="4" t="s">
        <v>44</v>
      </c>
      <c r="F3478" s="52" t="str">
        <f t="shared" si="11"/>
        <v>*</v>
      </c>
      <c r="G3478" s="7">
        <v>17</v>
      </c>
      <c r="H3478" s="9">
        <v>11.764705882353001</v>
      </c>
      <c r="I3478" s="1">
        <v>11.764705882353001</v>
      </c>
      <c r="J3478" s="1">
        <v>5.8823529411760003</v>
      </c>
      <c r="K3478" s="3" t="s">
        <v>61</v>
      </c>
      <c r="L3478" s="3" t="s">
        <v>61</v>
      </c>
      <c r="M3478" s="1">
        <v>17.647058823529001</v>
      </c>
      <c r="N3478" s="1">
        <v>5.8823529411760003</v>
      </c>
      <c r="O3478" s="1">
        <v>47.058823529412003</v>
      </c>
      <c r="P3478" s="1">
        <v>5.8823529411760003</v>
      </c>
      <c r="Q3478" s="1">
        <v>29.411764705882</v>
      </c>
      <c r="R3478" s="1">
        <v>5.8823529411760003</v>
      </c>
      <c r="S3478" s="1">
        <v>17.647058823529001</v>
      </c>
      <c r="T3478" s="1">
        <v>17.647058823529001</v>
      </c>
      <c r="U3478" s="1">
        <v>5.8823529411760003</v>
      </c>
      <c r="V3478" s="8">
        <v>182.35294117647101</v>
      </c>
    </row>
    <row r="3479" spans="3:22" x14ac:dyDescent="0.2">
      <c r="C3479" s="70"/>
      <c r="D3479" s="65"/>
      <c r="E3479" s="4" t="s">
        <v>37</v>
      </c>
      <c r="F3479" s="52" t="str">
        <f t="shared" si="11"/>
        <v>*</v>
      </c>
      <c r="G3479" s="7">
        <v>9</v>
      </c>
      <c r="H3479" s="9">
        <v>33.333333333333002</v>
      </c>
      <c r="I3479" s="1">
        <v>11.111111111111001</v>
      </c>
      <c r="J3479" s="1">
        <v>22.222222222222001</v>
      </c>
      <c r="K3479" s="1">
        <v>11.111111111111001</v>
      </c>
      <c r="L3479" s="3" t="s">
        <v>61</v>
      </c>
      <c r="M3479" s="1">
        <v>11.111111111111001</v>
      </c>
      <c r="N3479" s="3" t="s">
        <v>61</v>
      </c>
      <c r="O3479" s="1">
        <v>11.111111111111001</v>
      </c>
      <c r="P3479" s="1">
        <v>11.111111111111001</v>
      </c>
      <c r="Q3479" s="1">
        <v>11.111111111111001</v>
      </c>
      <c r="R3479" s="3" t="s">
        <v>61</v>
      </c>
      <c r="S3479" s="3" t="s">
        <v>61</v>
      </c>
      <c r="T3479" s="1">
        <v>11.111111111111001</v>
      </c>
      <c r="U3479" s="1">
        <v>22.222222222222001</v>
      </c>
      <c r="V3479" s="8">
        <v>155.555555555556</v>
      </c>
    </row>
    <row r="3480" spans="3:22" x14ac:dyDescent="0.2">
      <c r="C3480" s="70"/>
      <c r="D3480" s="65"/>
      <c r="E3480" s="4" t="s">
        <v>51</v>
      </c>
      <c r="F3480" s="52" t="str">
        <f t="shared" si="11"/>
        <v/>
      </c>
      <c r="G3480" s="7">
        <v>567</v>
      </c>
      <c r="H3480" s="9">
        <v>27.689594356261001</v>
      </c>
      <c r="I3480" s="1">
        <v>18.165784832450999</v>
      </c>
      <c r="J3480" s="1">
        <v>7.2310405643740001</v>
      </c>
      <c r="K3480" s="1">
        <v>3.3509700176370001</v>
      </c>
      <c r="L3480" s="1">
        <v>0.35273368606700001</v>
      </c>
      <c r="M3480" s="1">
        <v>21.693121693121999</v>
      </c>
      <c r="N3480" s="1">
        <v>0.17636684303399999</v>
      </c>
      <c r="O3480" s="1">
        <v>41.093474426808001</v>
      </c>
      <c r="P3480" s="1">
        <v>22.751322751322999</v>
      </c>
      <c r="Q3480" s="1">
        <v>14.814814814815</v>
      </c>
      <c r="R3480" s="1">
        <v>2.8218694885360001</v>
      </c>
      <c r="S3480" s="1">
        <v>2.645502645503</v>
      </c>
      <c r="T3480" s="1">
        <v>7.9365079365079998</v>
      </c>
      <c r="U3480" s="1">
        <v>1.7636684303350001</v>
      </c>
      <c r="V3480" s="8">
        <v>172.486772486772</v>
      </c>
    </row>
    <row r="3481" spans="3:22" x14ac:dyDescent="0.2">
      <c r="C3481" s="70"/>
      <c r="D3481" s="65"/>
      <c r="E3481" s="4" t="s">
        <v>52</v>
      </c>
      <c r="F3481" s="52" t="str">
        <f t="shared" si="11"/>
        <v/>
      </c>
      <c r="G3481" s="7">
        <v>212</v>
      </c>
      <c r="H3481" s="9">
        <v>26.886792452830001</v>
      </c>
      <c r="I3481" s="1">
        <v>21.226415094339998</v>
      </c>
      <c r="J3481" s="1">
        <v>8.0188679245279992</v>
      </c>
      <c r="K3481" s="1">
        <v>5.660377358491</v>
      </c>
      <c r="L3481" s="1">
        <v>0.94339622641499998</v>
      </c>
      <c r="M3481" s="1">
        <v>16.509433962264001</v>
      </c>
      <c r="N3481" s="3" t="s">
        <v>61</v>
      </c>
      <c r="O3481" s="1">
        <v>36.320754716981</v>
      </c>
      <c r="P3481" s="1">
        <v>16.037735849057</v>
      </c>
      <c r="Q3481" s="1">
        <v>21.698113207546999</v>
      </c>
      <c r="R3481" s="1">
        <v>3.7735849056599999</v>
      </c>
      <c r="S3481" s="1">
        <v>7.0754716981129997</v>
      </c>
      <c r="T3481" s="1">
        <v>8.0188679245279992</v>
      </c>
      <c r="U3481" s="1">
        <v>1.415094339623</v>
      </c>
      <c r="V3481" s="8">
        <v>173.58490566037699</v>
      </c>
    </row>
    <row r="3482" spans="3:22" x14ac:dyDescent="0.2">
      <c r="C3482" s="66" t="s">
        <v>53</v>
      </c>
      <c r="D3482" s="64" t="s">
        <v>19</v>
      </c>
      <c r="E3482" s="5" t="s">
        <v>54</v>
      </c>
      <c r="F3482" s="51" t="str">
        <f t="shared" si="11"/>
        <v/>
      </c>
      <c r="G3482" s="6">
        <v>276</v>
      </c>
      <c r="H3482" s="13">
        <v>26.086956521739001</v>
      </c>
      <c r="I3482" s="2">
        <v>17.028985507245999</v>
      </c>
      <c r="J3482" s="2">
        <v>9.4202898550719993</v>
      </c>
      <c r="K3482" s="2">
        <v>3.9855072463769998</v>
      </c>
      <c r="L3482" s="2">
        <v>0.72463768115899996</v>
      </c>
      <c r="M3482" s="2">
        <v>18.115942028986002</v>
      </c>
      <c r="N3482" s="14" t="s">
        <v>61</v>
      </c>
      <c r="O3482" s="2">
        <v>37.318840579709999</v>
      </c>
      <c r="P3482" s="2">
        <v>20.652173913043001</v>
      </c>
      <c r="Q3482" s="2">
        <v>15.579710144928001</v>
      </c>
      <c r="R3482" s="2">
        <v>1.811594202899</v>
      </c>
      <c r="S3482" s="2">
        <v>2.898550724638</v>
      </c>
      <c r="T3482" s="2">
        <v>10.144927536232</v>
      </c>
      <c r="U3482" s="2">
        <v>2.898550724638</v>
      </c>
      <c r="V3482" s="11">
        <v>166.666666666667</v>
      </c>
    </row>
    <row r="3483" spans="3:22" x14ac:dyDescent="0.2">
      <c r="C3483" s="70"/>
      <c r="D3483" s="65"/>
      <c r="E3483" s="4" t="s">
        <v>55</v>
      </c>
      <c r="F3483" s="52" t="str">
        <f t="shared" si="11"/>
        <v/>
      </c>
      <c r="G3483" s="7">
        <v>349</v>
      </c>
      <c r="H3483" s="9">
        <v>28.366762177649999</v>
      </c>
      <c r="I3483" s="1">
        <v>18.624641833811001</v>
      </c>
      <c r="J3483" s="1">
        <v>5.1575931232089998</v>
      </c>
      <c r="K3483" s="1">
        <v>3.151862464183</v>
      </c>
      <c r="L3483" s="1">
        <v>0.28653295128900003</v>
      </c>
      <c r="M3483" s="1">
        <v>21.203438395414999</v>
      </c>
      <c r="N3483" s="1">
        <v>0.28653295128900003</v>
      </c>
      <c r="O3483" s="1">
        <v>42.406876790830999</v>
      </c>
      <c r="P3483" s="1">
        <v>21.489971346705001</v>
      </c>
      <c r="Q3483" s="1">
        <v>17.478510028653002</v>
      </c>
      <c r="R3483" s="1">
        <v>2.0057306590259998</v>
      </c>
      <c r="S3483" s="1">
        <v>2.8653295128940002</v>
      </c>
      <c r="T3483" s="1">
        <v>8.5959885386820005</v>
      </c>
      <c r="U3483" s="1">
        <v>1.1461318051580001</v>
      </c>
      <c r="V3483" s="8">
        <v>173.06590257879699</v>
      </c>
    </row>
    <row r="3484" spans="3:22" x14ac:dyDescent="0.2">
      <c r="C3484" s="70"/>
      <c r="D3484" s="65"/>
      <c r="E3484" s="4" t="s">
        <v>56</v>
      </c>
      <c r="F3484" s="52" t="str">
        <f t="shared" si="11"/>
        <v/>
      </c>
      <c r="G3484" s="7">
        <v>192</v>
      </c>
      <c r="H3484" s="9">
        <v>26.5625</v>
      </c>
      <c r="I3484" s="1">
        <v>21.354166666666998</v>
      </c>
      <c r="J3484" s="1">
        <v>8.854166666667</v>
      </c>
      <c r="K3484" s="1">
        <v>5.729166666667</v>
      </c>
      <c r="L3484" s="1">
        <v>0.52083333333299997</v>
      </c>
      <c r="M3484" s="1">
        <v>19.791666666666998</v>
      </c>
      <c r="N3484" s="1">
        <v>0.52083333333299997</v>
      </c>
      <c r="O3484" s="1">
        <v>36.458333333333002</v>
      </c>
      <c r="P3484" s="1">
        <v>17.708333333333002</v>
      </c>
      <c r="Q3484" s="1">
        <v>19.791666666666998</v>
      </c>
      <c r="R3484" s="1">
        <v>6.770833333333</v>
      </c>
      <c r="S3484" s="1">
        <v>7.8125</v>
      </c>
      <c r="T3484" s="1">
        <v>4.6875</v>
      </c>
      <c r="U3484" s="1">
        <v>3.125</v>
      </c>
      <c r="V3484" s="8">
        <v>179.6875</v>
      </c>
    </row>
    <row r="3485" spans="3:22" x14ac:dyDescent="0.2">
      <c r="C3485" s="66" t="s">
        <v>57</v>
      </c>
      <c r="D3485" s="64" t="s">
        <v>19</v>
      </c>
      <c r="E3485" s="5" t="s">
        <v>58</v>
      </c>
      <c r="F3485" s="51" t="str">
        <f t="shared" si="11"/>
        <v/>
      </c>
      <c r="G3485" s="6">
        <v>286</v>
      </c>
      <c r="H3485" s="13">
        <v>26.573426573427</v>
      </c>
      <c r="I3485" s="2">
        <v>15.034965034964999</v>
      </c>
      <c r="J3485" s="2">
        <v>9.0909090909089993</v>
      </c>
      <c r="K3485" s="2">
        <v>4.1958041958040004</v>
      </c>
      <c r="L3485" s="2">
        <v>0.34965034965000003</v>
      </c>
      <c r="M3485" s="2">
        <v>17.132867132866998</v>
      </c>
      <c r="N3485" s="2">
        <v>0.34965034965000003</v>
      </c>
      <c r="O3485" s="2">
        <v>36.363636363635997</v>
      </c>
      <c r="P3485" s="2">
        <v>21.328671328671</v>
      </c>
      <c r="Q3485" s="2">
        <v>14.685314685314999</v>
      </c>
      <c r="R3485" s="2">
        <v>2.797202797203</v>
      </c>
      <c r="S3485" s="2">
        <v>4.5454545454549997</v>
      </c>
      <c r="T3485" s="2">
        <v>10.839160839161</v>
      </c>
      <c r="U3485" s="2">
        <v>2.0979020979020002</v>
      </c>
      <c r="V3485" s="11">
        <v>165.38461538461499</v>
      </c>
    </row>
    <row r="3486" spans="3:22" x14ac:dyDescent="0.2">
      <c r="C3486" s="67"/>
      <c r="D3486" s="65"/>
      <c r="E3486" s="4" t="s">
        <v>59</v>
      </c>
      <c r="F3486" s="52" t="str">
        <f t="shared" si="11"/>
        <v/>
      </c>
      <c r="G3486" s="7">
        <v>372</v>
      </c>
      <c r="H3486" s="9">
        <v>27.688172043011001</v>
      </c>
      <c r="I3486" s="1">
        <v>21.774193548387</v>
      </c>
      <c r="J3486" s="1">
        <v>6.7204301075270001</v>
      </c>
      <c r="K3486" s="1">
        <v>3.4946236559139998</v>
      </c>
      <c r="L3486" s="1">
        <v>0.80645161290300005</v>
      </c>
      <c r="M3486" s="1">
        <v>21.774193548387</v>
      </c>
      <c r="N3486" s="3" t="s">
        <v>61</v>
      </c>
      <c r="O3486" s="1">
        <v>41.666666666666998</v>
      </c>
      <c r="P3486" s="1">
        <v>21.774193548387</v>
      </c>
      <c r="Q3486" s="1">
        <v>18.010752688172001</v>
      </c>
      <c r="R3486" s="1">
        <v>2.6881720430109999</v>
      </c>
      <c r="S3486" s="1">
        <v>3.4946236559139998</v>
      </c>
      <c r="T3486" s="1">
        <v>6.9892473118279996</v>
      </c>
      <c r="U3486" s="1">
        <v>2.1505376344089999</v>
      </c>
      <c r="V3486" s="8">
        <v>179.03225806451599</v>
      </c>
    </row>
    <row r="3487" spans="3:22" x14ac:dyDescent="0.2">
      <c r="C3487" s="71"/>
      <c r="D3487" s="68"/>
      <c r="E3487" s="19" t="s">
        <v>60</v>
      </c>
      <c r="F3487" s="53" t="str">
        <f t="shared" si="11"/>
        <v/>
      </c>
      <c r="G3487" s="21">
        <v>159</v>
      </c>
      <c r="H3487" s="36">
        <v>27.044025157233001</v>
      </c>
      <c r="I3487" s="16">
        <v>18.238993710692</v>
      </c>
      <c r="J3487" s="16">
        <v>6.2893081761009997</v>
      </c>
      <c r="K3487" s="16">
        <v>5.0314465408810003</v>
      </c>
      <c r="L3487" s="38" t="s">
        <v>61</v>
      </c>
      <c r="M3487" s="16">
        <v>20.125786163522001</v>
      </c>
      <c r="N3487" s="16">
        <v>0.62893081761000003</v>
      </c>
      <c r="O3487" s="16">
        <v>38.993710691823999</v>
      </c>
      <c r="P3487" s="16">
        <v>15.094339622642</v>
      </c>
      <c r="Q3487" s="16">
        <v>20.754716981131999</v>
      </c>
      <c r="R3487" s="16">
        <v>4.4025157232699996</v>
      </c>
      <c r="S3487" s="16">
        <v>4.4025157232699996</v>
      </c>
      <c r="T3487" s="16">
        <v>6.2893081761009997</v>
      </c>
      <c r="U3487" s="16">
        <v>2.5157232704400001</v>
      </c>
      <c r="V3487" s="34">
        <v>169.811320754717</v>
      </c>
    </row>
    <row r="3488" spans="3:22" x14ac:dyDescent="0.2">
      <c r="C3488" s="44" t="s">
        <v>626</v>
      </c>
    </row>
    <row r="3489" spans="2:22" x14ac:dyDescent="0.2">
      <c r="B3489" s="22" t="str">
        <f xml:space="preserve"> HYPERLINK("#'目次'!B48", "[42]")</f>
        <v>[42]</v>
      </c>
      <c r="C3489" s="58" t="s">
        <v>480</v>
      </c>
      <c r="D3489" s="59"/>
      <c r="E3489" s="59"/>
      <c r="F3489" s="59"/>
      <c r="G3489" s="59"/>
      <c r="H3489" s="59"/>
      <c r="I3489" s="59"/>
      <c r="J3489" s="59"/>
      <c r="K3489" s="59"/>
      <c r="L3489" s="59"/>
      <c r="M3489" s="59"/>
      <c r="N3489" s="59"/>
      <c r="O3489" s="59"/>
      <c r="P3489" s="59"/>
      <c r="Q3489" s="59"/>
      <c r="R3489" s="59"/>
      <c r="S3489" s="59"/>
      <c r="T3489" s="59"/>
      <c r="U3489" s="59"/>
      <c r="V3489" s="59"/>
    </row>
    <row r="3492" spans="2:22" x14ac:dyDescent="0.2">
      <c r="C3492" s="58" t="s">
        <v>13</v>
      </c>
      <c r="D3492" s="59"/>
      <c r="E3492" s="59"/>
      <c r="F3492" s="59"/>
      <c r="G3492" s="59"/>
      <c r="H3492" s="59"/>
      <c r="I3492" s="59"/>
      <c r="J3492" s="59"/>
      <c r="K3492" s="59"/>
      <c r="L3492" s="59"/>
      <c r="M3492" s="59"/>
      <c r="N3492" s="59"/>
      <c r="O3492" s="59"/>
      <c r="P3492" s="59"/>
      <c r="Q3492" s="59"/>
      <c r="R3492" s="59"/>
      <c r="S3492" s="59"/>
      <c r="T3492" s="59"/>
      <c r="U3492" s="59"/>
      <c r="V3492" s="59"/>
    </row>
    <row r="3493" spans="2:22" ht="65" x14ac:dyDescent="0.2">
      <c r="C3493" s="60"/>
      <c r="D3493" s="61"/>
      <c r="E3493" s="61"/>
      <c r="F3493" s="61"/>
      <c r="G3493" s="20" t="s">
        <v>14</v>
      </c>
      <c r="H3493" s="25" t="s">
        <v>481</v>
      </c>
      <c r="I3493" s="10" t="s">
        <v>482</v>
      </c>
      <c r="J3493" s="10" t="s">
        <v>483</v>
      </c>
      <c r="K3493" s="10" t="s">
        <v>484</v>
      </c>
      <c r="L3493" s="10" t="s">
        <v>485</v>
      </c>
      <c r="M3493" s="10" t="s">
        <v>486</v>
      </c>
      <c r="N3493" s="10" t="s">
        <v>487</v>
      </c>
      <c r="O3493" s="10" t="s">
        <v>488</v>
      </c>
      <c r="P3493" s="10" t="s">
        <v>489</v>
      </c>
      <c r="Q3493" s="10" t="s">
        <v>44</v>
      </c>
      <c r="R3493" s="10" t="s">
        <v>490</v>
      </c>
      <c r="S3493" s="10" t="s">
        <v>37</v>
      </c>
      <c r="T3493" s="10" t="s">
        <v>491</v>
      </c>
      <c r="U3493" s="26" t="s">
        <v>137</v>
      </c>
    </row>
    <row r="3494" spans="2:22" x14ac:dyDescent="0.2">
      <c r="C3494" s="62"/>
      <c r="D3494" s="63"/>
      <c r="E3494" s="63"/>
      <c r="F3494" s="63"/>
      <c r="G3494" s="23"/>
      <c r="H3494" s="31"/>
      <c r="I3494" s="12"/>
      <c r="J3494" s="12"/>
      <c r="K3494" s="12"/>
      <c r="L3494" s="12"/>
      <c r="M3494" s="12"/>
      <c r="N3494" s="12"/>
      <c r="O3494" s="12"/>
      <c r="P3494" s="12"/>
      <c r="Q3494" s="12"/>
      <c r="R3494" s="12"/>
      <c r="S3494" s="12"/>
      <c r="T3494" s="12"/>
      <c r="U3494" s="28"/>
    </row>
    <row r="3495" spans="2:22" x14ac:dyDescent="0.2">
      <c r="C3495" s="24"/>
      <c r="D3495" s="30"/>
      <c r="E3495" s="29" t="s">
        <v>14</v>
      </c>
      <c r="F3495" s="50" t="s">
        <v>624</v>
      </c>
      <c r="G3495" s="27">
        <v>1528</v>
      </c>
      <c r="H3495" s="15">
        <v>31.937172774869001</v>
      </c>
      <c r="I3495" s="15">
        <v>5.1701570680630002</v>
      </c>
      <c r="J3495" s="15">
        <v>84.096858638743001</v>
      </c>
      <c r="K3495" s="15">
        <v>72.643979057592006</v>
      </c>
      <c r="L3495" s="15">
        <v>34.685863874345998</v>
      </c>
      <c r="M3495" s="15">
        <v>61.518324607330001</v>
      </c>
      <c r="N3495" s="15">
        <v>52.945026178010004</v>
      </c>
      <c r="O3495" s="15">
        <v>61.780104712041997</v>
      </c>
      <c r="P3495" s="15">
        <v>9.2931937172769992</v>
      </c>
      <c r="Q3495" s="15">
        <v>2.028795811518</v>
      </c>
      <c r="R3495" s="15">
        <v>0.19633507853400001</v>
      </c>
      <c r="S3495" s="15">
        <v>9.6204188481680006</v>
      </c>
      <c r="T3495" s="15">
        <v>90.183246073297994</v>
      </c>
      <c r="U3495" s="33">
        <v>425.91623036649202</v>
      </c>
    </row>
    <row r="3496" spans="2:22" x14ac:dyDescent="0.2">
      <c r="C3496" s="69" t="s">
        <v>18</v>
      </c>
      <c r="D3496" s="64" t="s">
        <v>19</v>
      </c>
      <c r="E3496" s="5" t="s">
        <v>20</v>
      </c>
      <c r="F3496" s="51" t="s">
        <v>624</v>
      </c>
      <c r="G3496" s="6">
        <v>763</v>
      </c>
      <c r="H3496" s="13">
        <v>29.357798165138</v>
      </c>
      <c r="I3496" s="2">
        <v>5.2424639580600001</v>
      </c>
      <c r="J3496" s="2">
        <v>84.534731323721999</v>
      </c>
      <c r="K3496" s="2">
        <v>73.132372214941</v>
      </c>
      <c r="L3496" s="2">
        <v>31.847968545215998</v>
      </c>
      <c r="M3496" s="2">
        <v>65.399737876802007</v>
      </c>
      <c r="N3496" s="2">
        <v>55.570117955439002</v>
      </c>
      <c r="O3496" s="2">
        <v>68.152031454783994</v>
      </c>
      <c r="P3496" s="2">
        <v>10.222804718218001</v>
      </c>
      <c r="Q3496" s="2">
        <v>2.2280471821760002</v>
      </c>
      <c r="R3496" s="2">
        <v>0.13106159895200001</v>
      </c>
      <c r="S3496" s="2">
        <v>9.4364351245089999</v>
      </c>
      <c r="T3496" s="2">
        <v>90.432503276540004</v>
      </c>
      <c r="U3496" s="11">
        <v>435.25557011795502</v>
      </c>
    </row>
    <row r="3497" spans="2:22" x14ac:dyDescent="0.2">
      <c r="C3497" s="70"/>
      <c r="D3497" s="65"/>
      <c r="E3497" s="4" t="s">
        <v>21</v>
      </c>
      <c r="F3497" s="52" t="s">
        <v>624</v>
      </c>
      <c r="G3497" s="7">
        <v>765</v>
      </c>
      <c r="H3497" s="9">
        <v>34.509803921569002</v>
      </c>
      <c r="I3497" s="1">
        <v>5.0980392156859997</v>
      </c>
      <c r="J3497" s="1">
        <v>83.660130718953994</v>
      </c>
      <c r="K3497" s="1">
        <v>72.156862745097996</v>
      </c>
      <c r="L3497" s="1">
        <v>37.516339869280998</v>
      </c>
      <c r="M3497" s="1">
        <v>57.647058823529001</v>
      </c>
      <c r="N3497" s="1">
        <v>50.326797385620999</v>
      </c>
      <c r="O3497" s="1">
        <v>55.424836601307</v>
      </c>
      <c r="P3497" s="1">
        <v>8.3660130718950008</v>
      </c>
      <c r="Q3497" s="1">
        <v>1.830065359477</v>
      </c>
      <c r="R3497" s="1">
        <v>0.26143790849699999</v>
      </c>
      <c r="S3497" s="1">
        <v>9.8039215686270005</v>
      </c>
      <c r="T3497" s="1">
        <v>89.934640522875995</v>
      </c>
      <c r="U3497" s="8">
        <v>416.60130718954201</v>
      </c>
    </row>
    <row r="3498" spans="2:22" x14ac:dyDescent="0.2">
      <c r="C3498" s="66" t="s">
        <v>22</v>
      </c>
      <c r="D3498" s="66" t="s">
        <v>23</v>
      </c>
      <c r="E3498" s="5" t="s">
        <v>24</v>
      </c>
      <c r="F3498" s="51" t="s">
        <v>624</v>
      </c>
      <c r="G3498" s="6">
        <v>302</v>
      </c>
      <c r="H3498" s="13">
        <v>22.847682119205</v>
      </c>
      <c r="I3498" s="2">
        <v>1.9867549668869999</v>
      </c>
      <c r="J3498" s="2">
        <v>88.741721854304998</v>
      </c>
      <c r="K3498" s="2">
        <v>67.549668874171999</v>
      </c>
      <c r="L3498" s="2">
        <v>29.801324503311001</v>
      </c>
      <c r="M3498" s="2">
        <v>75.165562913906996</v>
      </c>
      <c r="N3498" s="2">
        <v>63.245033112583002</v>
      </c>
      <c r="O3498" s="2">
        <v>72.847682119205004</v>
      </c>
      <c r="P3498" s="2">
        <v>9.6026490066230004</v>
      </c>
      <c r="Q3498" s="2">
        <v>2.3178807947019999</v>
      </c>
      <c r="R3498" s="2">
        <v>0.331125827815</v>
      </c>
      <c r="S3498" s="2">
        <v>6.622516556291</v>
      </c>
      <c r="T3498" s="2">
        <v>93.046357615893996</v>
      </c>
      <c r="U3498" s="11">
        <v>441.05960264900699</v>
      </c>
    </row>
    <row r="3499" spans="2:22" x14ac:dyDescent="0.2">
      <c r="C3499" s="70"/>
      <c r="D3499" s="67"/>
      <c r="E3499" s="4" t="s">
        <v>25</v>
      </c>
      <c r="F3499" s="52" t="s">
        <v>624</v>
      </c>
      <c r="G3499" s="7">
        <v>329</v>
      </c>
      <c r="H3499" s="9">
        <v>20.364741641337002</v>
      </c>
      <c r="I3499" s="1">
        <v>4.5592705167169996</v>
      </c>
      <c r="J3499" s="1">
        <v>86.018237082067003</v>
      </c>
      <c r="K3499" s="1">
        <v>76.291793313070002</v>
      </c>
      <c r="L3499" s="1">
        <v>27.051671732523001</v>
      </c>
      <c r="M3499" s="1">
        <v>74.772036474163997</v>
      </c>
      <c r="N3499" s="1">
        <v>61.094224924012003</v>
      </c>
      <c r="O3499" s="1">
        <v>72.036474164134006</v>
      </c>
      <c r="P3499" s="1">
        <v>7.9027355623100002</v>
      </c>
      <c r="Q3499" s="1">
        <v>2.7355623100300002</v>
      </c>
      <c r="R3499" s="1">
        <v>0.30395136778100001</v>
      </c>
      <c r="S3499" s="1">
        <v>7.2948328267480003</v>
      </c>
      <c r="T3499" s="1">
        <v>92.401215805470997</v>
      </c>
      <c r="U3499" s="8">
        <v>440.42553191489401</v>
      </c>
    </row>
    <row r="3500" spans="2:22" x14ac:dyDescent="0.2">
      <c r="C3500" s="70"/>
      <c r="D3500" s="67"/>
      <c r="E3500" s="4" t="s">
        <v>26</v>
      </c>
      <c r="F3500" s="52" t="s">
        <v>624</v>
      </c>
      <c r="G3500" s="7">
        <v>355</v>
      </c>
      <c r="H3500" s="9">
        <v>34.084507042254003</v>
      </c>
      <c r="I3500" s="1">
        <v>5.9154929577460003</v>
      </c>
      <c r="J3500" s="1">
        <v>89.295774647887001</v>
      </c>
      <c r="K3500" s="1">
        <v>76.901408450703997</v>
      </c>
      <c r="L3500" s="1">
        <v>35.211267605633999</v>
      </c>
      <c r="M3500" s="1">
        <v>66.197183098592006</v>
      </c>
      <c r="N3500" s="1">
        <v>57.183098591548998</v>
      </c>
      <c r="O3500" s="1">
        <v>67.042253521126995</v>
      </c>
      <c r="P3500" s="1">
        <v>9.2957746478870007</v>
      </c>
      <c r="Q3500" s="1">
        <v>1.69014084507</v>
      </c>
      <c r="R3500" s="3" t="s">
        <v>61</v>
      </c>
      <c r="S3500" s="1">
        <v>7.0422535211269999</v>
      </c>
      <c r="T3500" s="1">
        <v>92.957746478873005</v>
      </c>
      <c r="U3500" s="8">
        <v>449.85915492957702</v>
      </c>
    </row>
    <row r="3501" spans="2:22" x14ac:dyDescent="0.2">
      <c r="C3501" s="70"/>
      <c r="D3501" s="67"/>
      <c r="E3501" s="4" t="s">
        <v>27</v>
      </c>
      <c r="F3501" s="52" t="s">
        <v>624</v>
      </c>
      <c r="G3501" s="7">
        <v>254</v>
      </c>
      <c r="H3501" s="9">
        <v>41.338582677165</v>
      </c>
      <c r="I3501" s="1">
        <v>7.0866141732279999</v>
      </c>
      <c r="J3501" s="1">
        <v>83.858267716534996</v>
      </c>
      <c r="K3501" s="1">
        <v>79.527559055118004</v>
      </c>
      <c r="L3501" s="1">
        <v>40.551181102362001</v>
      </c>
      <c r="M3501" s="1">
        <v>53.543307086614</v>
      </c>
      <c r="N3501" s="1">
        <v>46.456692913386</v>
      </c>
      <c r="O3501" s="1">
        <v>57.874015748030999</v>
      </c>
      <c r="P3501" s="1">
        <v>11.811023622046999</v>
      </c>
      <c r="Q3501" s="1">
        <v>0.39370078740199999</v>
      </c>
      <c r="R3501" s="1">
        <v>0.39370078740199999</v>
      </c>
      <c r="S3501" s="1">
        <v>9.0551181102360001</v>
      </c>
      <c r="T3501" s="1">
        <v>90.551181102361994</v>
      </c>
      <c r="U3501" s="8">
        <v>431.88976377952798</v>
      </c>
    </row>
    <row r="3502" spans="2:22" x14ac:dyDescent="0.2">
      <c r="C3502" s="70"/>
      <c r="D3502" s="67"/>
      <c r="E3502" s="4" t="s">
        <v>28</v>
      </c>
      <c r="F3502" s="52" t="s">
        <v>624</v>
      </c>
      <c r="G3502" s="7">
        <v>288</v>
      </c>
      <c r="H3502" s="9">
        <v>43.75</v>
      </c>
      <c r="I3502" s="1">
        <v>6.5972222222220003</v>
      </c>
      <c r="J3502" s="1">
        <v>70.833333333333002</v>
      </c>
      <c r="K3502" s="1">
        <v>62.5</v>
      </c>
      <c r="L3502" s="1">
        <v>42.708333333333002</v>
      </c>
      <c r="M3502" s="1">
        <v>33.333333333333002</v>
      </c>
      <c r="N3502" s="1">
        <v>33.333333333333002</v>
      </c>
      <c r="O3502" s="1">
        <v>35.416666666666998</v>
      </c>
      <c r="P3502" s="1">
        <v>8.333333333333</v>
      </c>
      <c r="Q3502" s="1">
        <v>2.7777777777780002</v>
      </c>
      <c r="R3502" s="3" t="s">
        <v>61</v>
      </c>
      <c r="S3502" s="1">
        <v>19.097222222222001</v>
      </c>
      <c r="T3502" s="1">
        <v>80.902777777777999</v>
      </c>
      <c r="U3502" s="8">
        <v>358.680555555556</v>
      </c>
    </row>
    <row r="3503" spans="2:22" x14ac:dyDescent="0.2">
      <c r="C3503" s="70"/>
      <c r="D3503" s="67"/>
      <c r="E3503" s="4" t="s">
        <v>29</v>
      </c>
      <c r="F3503" s="52" t="s">
        <v>624</v>
      </c>
      <c r="G3503" s="7">
        <v>1226</v>
      </c>
      <c r="H3503" s="9">
        <v>34.176182707993</v>
      </c>
      <c r="I3503" s="1">
        <v>5.9543230016309998</v>
      </c>
      <c r="J3503" s="1">
        <v>82.952691680260997</v>
      </c>
      <c r="K3503" s="1">
        <v>73.898858075041005</v>
      </c>
      <c r="L3503" s="1">
        <v>35.889070146819002</v>
      </c>
      <c r="M3503" s="1">
        <v>58.156606851550002</v>
      </c>
      <c r="N3503" s="1">
        <v>50.407830342577</v>
      </c>
      <c r="O3503" s="1">
        <v>59.053833605219999</v>
      </c>
      <c r="P3503" s="1">
        <v>9.2169657422510003</v>
      </c>
      <c r="Q3503" s="1">
        <v>1.9575856443720001</v>
      </c>
      <c r="R3503" s="1">
        <v>0.16313213703099999</v>
      </c>
      <c r="S3503" s="1">
        <v>10.358890701468001</v>
      </c>
      <c r="T3503" s="1">
        <v>89.477977161501002</v>
      </c>
      <c r="U3503" s="8">
        <v>422.18597063621502</v>
      </c>
    </row>
    <row r="3504" spans="2:22" x14ac:dyDescent="0.2">
      <c r="C3504" s="70"/>
      <c r="D3504" s="67"/>
      <c r="E3504" s="4" t="s">
        <v>30</v>
      </c>
      <c r="F3504" s="52" t="s">
        <v>624</v>
      </c>
      <c r="G3504" s="7">
        <v>542</v>
      </c>
      <c r="H3504" s="9">
        <v>42.619926199261997</v>
      </c>
      <c r="I3504" s="1">
        <v>6.826568265683</v>
      </c>
      <c r="J3504" s="1">
        <v>76.937269372694004</v>
      </c>
      <c r="K3504" s="1">
        <v>70.479704797048001</v>
      </c>
      <c r="L3504" s="1">
        <v>41.697416974169997</v>
      </c>
      <c r="M3504" s="1">
        <v>42.804428044280002</v>
      </c>
      <c r="N3504" s="1">
        <v>39.483394833947997</v>
      </c>
      <c r="O3504" s="1">
        <v>45.940959409594001</v>
      </c>
      <c r="P3504" s="1">
        <v>9.963099630996</v>
      </c>
      <c r="Q3504" s="1">
        <v>1.6605166051660001</v>
      </c>
      <c r="R3504" s="1">
        <v>0.18450184501799999</v>
      </c>
      <c r="S3504" s="1">
        <v>14.391143911439</v>
      </c>
      <c r="T3504" s="1">
        <v>85.424354243541998</v>
      </c>
      <c r="U3504" s="8">
        <v>392.98892988929902</v>
      </c>
    </row>
    <row r="3505" spans="3:21" x14ac:dyDescent="0.2">
      <c r="C3505" s="70"/>
      <c r="D3505" s="66" t="s">
        <v>20</v>
      </c>
      <c r="E3505" s="5" t="s">
        <v>24</v>
      </c>
      <c r="F3505" s="51" t="s">
        <v>624</v>
      </c>
      <c r="G3505" s="6">
        <v>153</v>
      </c>
      <c r="H3505" s="13">
        <v>21.568627450979999</v>
      </c>
      <c r="I3505" s="2">
        <v>1.3071895424840001</v>
      </c>
      <c r="J3505" s="2">
        <v>88.235294117647001</v>
      </c>
      <c r="K3505" s="2">
        <v>67.320261437908002</v>
      </c>
      <c r="L3505" s="2">
        <v>21.568627450979999</v>
      </c>
      <c r="M3505" s="2">
        <v>81.045751633986995</v>
      </c>
      <c r="N3505" s="2">
        <v>66.666666666666998</v>
      </c>
      <c r="O3505" s="2">
        <v>75.816993464052004</v>
      </c>
      <c r="P3505" s="2">
        <v>15.686274509804001</v>
      </c>
      <c r="Q3505" s="2">
        <v>3.2679738562090002</v>
      </c>
      <c r="R3505" s="2">
        <v>0.65359477124200005</v>
      </c>
      <c r="S3505" s="2">
        <v>6.5359477124180003</v>
      </c>
      <c r="T3505" s="2">
        <v>92.810457516339994</v>
      </c>
      <c r="U3505" s="11">
        <v>449.67320261437902</v>
      </c>
    </row>
    <row r="3506" spans="3:21" x14ac:dyDescent="0.2">
      <c r="C3506" s="70"/>
      <c r="D3506" s="67"/>
      <c r="E3506" s="4" t="s">
        <v>25</v>
      </c>
      <c r="F3506" s="52" t="s">
        <v>624</v>
      </c>
      <c r="G3506" s="7">
        <v>174</v>
      </c>
      <c r="H3506" s="9">
        <v>20.114942528736002</v>
      </c>
      <c r="I3506" s="1">
        <v>5.1724137931029999</v>
      </c>
      <c r="J3506" s="1">
        <v>84.482758620690007</v>
      </c>
      <c r="K3506" s="1">
        <v>74.712643678161001</v>
      </c>
      <c r="L3506" s="1">
        <v>25.287356321838999</v>
      </c>
      <c r="M3506" s="1">
        <v>75.287356321838999</v>
      </c>
      <c r="N3506" s="1">
        <v>60.344827586207003</v>
      </c>
      <c r="O3506" s="1">
        <v>76.436781609194995</v>
      </c>
      <c r="P3506" s="1">
        <v>5.1724137931029999</v>
      </c>
      <c r="Q3506" s="1">
        <v>2.2988505747130001</v>
      </c>
      <c r="R3506" s="3" t="s">
        <v>61</v>
      </c>
      <c r="S3506" s="1">
        <v>8.0459770114939992</v>
      </c>
      <c r="T3506" s="1">
        <v>91.954022988505997</v>
      </c>
      <c r="U3506" s="8">
        <v>437.35632183908001</v>
      </c>
    </row>
    <row r="3507" spans="3:21" x14ac:dyDescent="0.2">
      <c r="C3507" s="70"/>
      <c r="D3507" s="67"/>
      <c r="E3507" s="4" t="s">
        <v>26</v>
      </c>
      <c r="F3507" s="52" t="s">
        <v>624</v>
      </c>
      <c r="G3507" s="7">
        <v>180</v>
      </c>
      <c r="H3507" s="9">
        <v>30.555555555556001</v>
      </c>
      <c r="I3507" s="1">
        <v>5</v>
      </c>
      <c r="J3507" s="1">
        <v>90.555555555555998</v>
      </c>
      <c r="K3507" s="1">
        <v>78.888888888888999</v>
      </c>
      <c r="L3507" s="1">
        <v>35.555555555555998</v>
      </c>
      <c r="M3507" s="1">
        <v>71.666666666666998</v>
      </c>
      <c r="N3507" s="1">
        <v>60.555555555555998</v>
      </c>
      <c r="O3507" s="1">
        <v>75.555555555555998</v>
      </c>
      <c r="P3507" s="1">
        <v>10</v>
      </c>
      <c r="Q3507" s="1">
        <v>1.1111111111109999</v>
      </c>
      <c r="R3507" s="3" t="s">
        <v>61</v>
      </c>
      <c r="S3507" s="1">
        <v>6.666666666667</v>
      </c>
      <c r="T3507" s="1">
        <v>93.333333333333002</v>
      </c>
      <c r="U3507" s="8">
        <v>466.11111111111097</v>
      </c>
    </row>
    <row r="3508" spans="3:21" x14ac:dyDescent="0.2">
      <c r="C3508" s="70"/>
      <c r="D3508" s="67"/>
      <c r="E3508" s="4" t="s">
        <v>27</v>
      </c>
      <c r="F3508" s="52" t="s">
        <v>624</v>
      </c>
      <c r="G3508" s="7">
        <v>121</v>
      </c>
      <c r="H3508" s="9">
        <v>39.669421487603003</v>
      </c>
      <c r="I3508" s="1">
        <v>8.2644628099169992</v>
      </c>
      <c r="J3508" s="1">
        <v>84.297520661156994</v>
      </c>
      <c r="K3508" s="1">
        <v>78.512396694214999</v>
      </c>
      <c r="L3508" s="1">
        <v>33.884297520661001</v>
      </c>
      <c r="M3508" s="1">
        <v>57.024793388429998</v>
      </c>
      <c r="N3508" s="1">
        <v>47.933884297520997</v>
      </c>
      <c r="O3508" s="1">
        <v>61.983471074379999</v>
      </c>
      <c r="P3508" s="1">
        <v>12.396694214876</v>
      </c>
      <c r="Q3508" s="1">
        <v>0.82644628099200002</v>
      </c>
      <c r="R3508" s="3" t="s">
        <v>61</v>
      </c>
      <c r="S3508" s="1">
        <v>9.0909090909089993</v>
      </c>
      <c r="T3508" s="1">
        <v>90.909090909091006</v>
      </c>
      <c r="U3508" s="8">
        <v>433.88429752066099</v>
      </c>
    </row>
    <row r="3509" spans="3:21" x14ac:dyDescent="0.2">
      <c r="C3509" s="70"/>
      <c r="D3509" s="67"/>
      <c r="E3509" s="4" t="s">
        <v>28</v>
      </c>
      <c r="F3509" s="52" t="s">
        <v>624</v>
      </c>
      <c r="G3509" s="7">
        <v>135</v>
      </c>
      <c r="H3509" s="9">
        <v>39.259259259258997</v>
      </c>
      <c r="I3509" s="1">
        <v>7.4074074074069998</v>
      </c>
      <c r="J3509" s="1">
        <v>72.592592592592993</v>
      </c>
      <c r="K3509" s="1">
        <v>65.185185185185006</v>
      </c>
      <c r="L3509" s="1">
        <v>45.185185185184999</v>
      </c>
      <c r="M3509" s="1">
        <v>34.074074074073998</v>
      </c>
      <c r="N3509" s="1">
        <v>37.037037037037003</v>
      </c>
      <c r="O3509" s="1">
        <v>44.444444444444002</v>
      </c>
      <c r="P3509" s="1">
        <v>8.8888888888889994</v>
      </c>
      <c r="Q3509" s="1">
        <v>3.7037037037039999</v>
      </c>
      <c r="R3509" s="3" t="s">
        <v>61</v>
      </c>
      <c r="S3509" s="1">
        <v>18.518518518518999</v>
      </c>
      <c r="T3509" s="1">
        <v>81.481481481480998</v>
      </c>
      <c r="U3509" s="8">
        <v>376.29629629629602</v>
      </c>
    </row>
    <row r="3510" spans="3:21" x14ac:dyDescent="0.2">
      <c r="C3510" s="70"/>
      <c r="D3510" s="67"/>
      <c r="E3510" s="4" t="s">
        <v>29</v>
      </c>
      <c r="F3510" s="52" t="s">
        <v>624</v>
      </c>
      <c r="G3510" s="7">
        <v>610</v>
      </c>
      <c r="H3510" s="9">
        <v>31.311475409836</v>
      </c>
      <c r="I3510" s="1">
        <v>6.2295081967210004</v>
      </c>
      <c r="J3510" s="1">
        <v>83.606557377049</v>
      </c>
      <c r="K3510" s="1">
        <v>74.590163934426002</v>
      </c>
      <c r="L3510" s="1">
        <v>34.426229508196997</v>
      </c>
      <c r="M3510" s="1">
        <v>61.475409836066</v>
      </c>
      <c r="N3510" s="1">
        <v>52.786885245901999</v>
      </c>
      <c r="O3510" s="1">
        <v>66.229508196721</v>
      </c>
      <c r="P3510" s="1">
        <v>8.8524590163930004</v>
      </c>
      <c r="Q3510" s="1">
        <v>1.967213114754</v>
      </c>
      <c r="R3510" s="3" t="s">
        <v>61</v>
      </c>
      <c r="S3510" s="1">
        <v>10.16393442623</v>
      </c>
      <c r="T3510" s="1">
        <v>89.83606557377</v>
      </c>
      <c r="U3510" s="8">
        <v>431.63934426229503</v>
      </c>
    </row>
    <row r="3511" spans="3:21" x14ac:dyDescent="0.2">
      <c r="C3511" s="70"/>
      <c r="D3511" s="67"/>
      <c r="E3511" s="4" t="s">
        <v>30</v>
      </c>
      <c r="F3511" s="52" t="s">
        <v>624</v>
      </c>
      <c r="G3511" s="7">
        <v>256</v>
      </c>
      <c r="H3511" s="9">
        <v>39.453125</v>
      </c>
      <c r="I3511" s="1">
        <v>7.8125</v>
      </c>
      <c r="J3511" s="1">
        <v>78.125</v>
      </c>
      <c r="K3511" s="1">
        <v>71.484375</v>
      </c>
      <c r="L3511" s="1">
        <v>39.84375</v>
      </c>
      <c r="M3511" s="1">
        <v>44.921875</v>
      </c>
      <c r="N3511" s="1">
        <v>42.1875</v>
      </c>
      <c r="O3511" s="1">
        <v>52.734375</v>
      </c>
      <c r="P3511" s="1">
        <v>10.546875</v>
      </c>
      <c r="Q3511" s="1">
        <v>2.34375</v>
      </c>
      <c r="R3511" s="3" t="s">
        <v>61</v>
      </c>
      <c r="S3511" s="1">
        <v>14.0625</v>
      </c>
      <c r="T3511" s="1">
        <v>85.9375</v>
      </c>
      <c r="U3511" s="8">
        <v>403.515625</v>
      </c>
    </row>
    <row r="3512" spans="3:21" x14ac:dyDescent="0.2">
      <c r="C3512" s="70"/>
      <c r="D3512" s="66" t="s">
        <v>21</v>
      </c>
      <c r="E3512" s="5" t="s">
        <v>24</v>
      </c>
      <c r="F3512" s="51" t="s">
        <v>624</v>
      </c>
      <c r="G3512" s="6">
        <v>149</v>
      </c>
      <c r="H3512" s="13">
        <v>24.161073825502999</v>
      </c>
      <c r="I3512" s="2">
        <v>2.6845637583889999</v>
      </c>
      <c r="J3512" s="2">
        <v>89.261744966443004</v>
      </c>
      <c r="K3512" s="2">
        <v>67.785234899328998</v>
      </c>
      <c r="L3512" s="2">
        <v>38.255033557047</v>
      </c>
      <c r="M3512" s="2">
        <v>69.127516778523002</v>
      </c>
      <c r="N3512" s="2">
        <v>59.731543624160999</v>
      </c>
      <c r="O3512" s="2">
        <v>69.798657718121007</v>
      </c>
      <c r="P3512" s="2">
        <v>3.355704697987</v>
      </c>
      <c r="Q3512" s="2">
        <v>1.342281879195</v>
      </c>
      <c r="R3512" s="14" t="s">
        <v>61</v>
      </c>
      <c r="S3512" s="2">
        <v>6.7114093959729999</v>
      </c>
      <c r="T3512" s="2">
        <v>93.288590604026993</v>
      </c>
      <c r="U3512" s="11">
        <v>432.214765100671</v>
      </c>
    </row>
    <row r="3513" spans="3:21" x14ac:dyDescent="0.2">
      <c r="C3513" s="70"/>
      <c r="D3513" s="67"/>
      <c r="E3513" s="4" t="s">
        <v>25</v>
      </c>
      <c r="F3513" s="52" t="s">
        <v>624</v>
      </c>
      <c r="G3513" s="7">
        <v>155</v>
      </c>
      <c r="H3513" s="9">
        <v>20.645161290322999</v>
      </c>
      <c r="I3513" s="1">
        <v>3.8709677419349999</v>
      </c>
      <c r="J3513" s="1">
        <v>87.741935483871003</v>
      </c>
      <c r="K3513" s="1">
        <v>78.064516129032</v>
      </c>
      <c r="L3513" s="1">
        <v>29.032258064516</v>
      </c>
      <c r="M3513" s="1">
        <v>74.193548387096996</v>
      </c>
      <c r="N3513" s="1">
        <v>61.935483870968</v>
      </c>
      <c r="O3513" s="1">
        <v>67.096774193548001</v>
      </c>
      <c r="P3513" s="1">
        <v>10.967741935484</v>
      </c>
      <c r="Q3513" s="1">
        <v>3.2258064516129998</v>
      </c>
      <c r="R3513" s="1">
        <v>0.64516129032299996</v>
      </c>
      <c r="S3513" s="1">
        <v>6.4516129032259997</v>
      </c>
      <c r="T3513" s="1">
        <v>92.903225806451999</v>
      </c>
      <c r="U3513" s="8">
        <v>443.87096774193498</v>
      </c>
    </row>
    <row r="3514" spans="3:21" x14ac:dyDescent="0.2">
      <c r="C3514" s="70"/>
      <c r="D3514" s="67"/>
      <c r="E3514" s="4" t="s">
        <v>26</v>
      </c>
      <c r="F3514" s="52" t="s">
        <v>624</v>
      </c>
      <c r="G3514" s="7">
        <v>175</v>
      </c>
      <c r="H3514" s="9">
        <v>37.714285714286</v>
      </c>
      <c r="I3514" s="1">
        <v>6.8571428571429998</v>
      </c>
      <c r="J3514" s="1">
        <v>88</v>
      </c>
      <c r="K3514" s="1">
        <v>74.857142857143003</v>
      </c>
      <c r="L3514" s="1">
        <v>34.857142857143003</v>
      </c>
      <c r="M3514" s="1">
        <v>60.571428571429003</v>
      </c>
      <c r="N3514" s="1">
        <v>53.714285714286</v>
      </c>
      <c r="O3514" s="1">
        <v>58.285714285714</v>
      </c>
      <c r="P3514" s="1">
        <v>8.5714285714289993</v>
      </c>
      <c r="Q3514" s="1">
        <v>2.285714285714</v>
      </c>
      <c r="R3514" s="3" t="s">
        <v>61</v>
      </c>
      <c r="S3514" s="1">
        <v>7.4285714285709998</v>
      </c>
      <c r="T3514" s="1">
        <v>92.571428571428996</v>
      </c>
      <c r="U3514" s="8">
        <v>433.142857142857</v>
      </c>
    </row>
    <row r="3515" spans="3:21" x14ac:dyDescent="0.2">
      <c r="C3515" s="70"/>
      <c r="D3515" s="67"/>
      <c r="E3515" s="4" t="s">
        <v>27</v>
      </c>
      <c r="F3515" s="52" t="s">
        <v>624</v>
      </c>
      <c r="G3515" s="7">
        <v>133</v>
      </c>
      <c r="H3515" s="9">
        <v>42.857142857143003</v>
      </c>
      <c r="I3515" s="1">
        <v>6.0150375939850003</v>
      </c>
      <c r="J3515" s="1">
        <v>83.458646616541003</v>
      </c>
      <c r="K3515" s="1">
        <v>80.451127819549001</v>
      </c>
      <c r="L3515" s="1">
        <v>46.616541353382999</v>
      </c>
      <c r="M3515" s="1">
        <v>50.375939849623997</v>
      </c>
      <c r="N3515" s="1">
        <v>45.112781954886998</v>
      </c>
      <c r="O3515" s="1">
        <v>54.135338345865001</v>
      </c>
      <c r="P3515" s="1">
        <v>11.278195488722</v>
      </c>
      <c r="Q3515" s="3" t="s">
        <v>61</v>
      </c>
      <c r="R3515" s="1">
        <v>0.75187969924800002</v>
      </c>
      <c r="S3515" s="1">
        <v>9.0225563909769999</v>
      </c>
      <c r="T3515" s="1">
        <v>90.225563909773996</v>
      </c>
      <c r="U3515" s="8">
        <v>430.07518796992503</v>
      </c>
    </row>
    <row r="3516" spans="3:21" x14ac:dyDescent="0.2">
      <c r="C3516" s="70"/>
      <c r="D3516" s="67"/>
      <c r="E3516" s="4" t="s">
        <v>28</v>
      </c>
      <c r="F3516" s="52" t="s">
        <v>624</v>
      </c>
      <c r="G3516" s="7">
        <v>153</v>
      </c>
      <c r="H3516" s="9">
        <v>47.712418300654001</v>
      </c>
      <c r="I3516" s="1">
        <v>5.8823529411760003</v>
      </c>
      <c r="J3516" s="1">
        <v>69.281045751633997</v>
      </c>
      <c r="K3516" s="1">
        <v>60.130718954248003</v>
      </c>
      <c r="L3516" s="1">
        <v>40.522875816993</v>
      </c>
      <c r="M3516" s="1">
        <v>32.679738562091998</v>
      </c>
      <c r="N3516" s="1">
        <v>30.065359477124002</v>
      </c>
      <c r="O3516" s="1">
        <v>27.450980392157</v>
      </c>
      <c r="P3516" s="1">
        <v>7.8431372549020004</v>
      </c>
      <c r="Q3516" s="1">
        <v>1.9607843137250001</v>
      </c>
      <c r="R3516" s="3" t="s">
        <v>61</v>
      </c>
      <c r="S3516" s="1">
        <v>19.607843137254999</v>
      </c>
      <c r="T3516" s="1">
        <v>80.392156862744997</v>
      </c>
      <c r="U3516" s="8">
        <v>343.137254901961</v>
      </c>
    </row>
    <row r="3517" spans="3:21" x14ac:dyDescent="0.2">
      <c r="C3517" s="70"/>
      <c r="D3517" s="67"/>
      <c r="E3517" s="4" t="s">
        <v>29</v>
      </c>
      <c r="F3517" s="52" t="s">
        <v>624</v>
      </c>
      <c r="G3517" s="7">
        <v>616</v>
      </c>
      <c r="H3517" s="9">
        <v>37.012987012986997</v>
      </c>
      <c r="I3517" s="1">
        <v>5.6818181818179996</v>
      </c>
      <c r="J3517" s="1">
        <v>82.305194805195001</v>
      </c>
      <c r="K3517" s="1">
        <v>73.214285714286007</v>
      </c>
      <c r="L3517" s="1">
        <v>37.337662337662003</v>
      </c>
      <c r="M3517" s="1">
        <v>54.87012987013</v>
      </c>
      <c r="N3517" s="1">
        <v>48.051948051948003</v>
      </c>
      <c r="O3517" s="1">
        <v>51.948051948051997</v>
      </c>
      <c r="P3517" s="1">
        <v>9.5779220779220005</v>
      </c>
      <c r="Q3517" s="1">
        <v>1.948051948052</v>
      </c>
      <c r="R3517" s="1">
        <v>0.32467532467499999</v>
      </c>
      <c r="S3517" s="1">
        <v>10.551948051947999</v>
      </c>
      <c r="T3517" s="1">
        <v>89.123376623376998</v>
      </c>
      <c r="U3517" s="8">
        <v>412.82467532467501</v>
      </c>
    </row>
    <row r="3518" spans="3:21" x14ac:dyDescent="0.2">
      <c r="C3518" s="70"/>
      <c r="D3518" s="67"/>
      <c r="E3518" s="4" t="s">
        <v>30</v>
      </c>
      <c r="F3518" s="52" t="s">
        <v>624</v>
      </c>
      <c r="G3518" s="7">
        <v>286</v>
      </c>
      <c r="H3518" s="9">
        <v>45.454545454544999</v>
      </c>
      <c r="I3518" s="1">
        <v>5.9440559440560001</v>
      </c>
      <c r="J3518" s="1">
        <v>75.874125874125994</v>
      </c>
      <c r="K3518" s="1">
        <v>69.580419580419999</v>
      </c>
      <c r="L3518" s="1">
        <v>43.356643356642998</v>
      </c>
      <c r="M3518" s="1">
        <v>40.909090909090999</v>
      </c>
      <c r="N3518" s="1">
        <v>37.062937062937003</v>
      </c>
      <c r="O3518" s="1">
        <v>39.860139860140002</v>
      </c>
      <c r="P3518" s="1">
        <v>9.4405594405589994</v>
      </c>
      <c r="Q3518" s="1">
        <v>1.0489510489510001</v>
      </c>
      <c r="R3518" s="1">
        <v>0.34965034965000003</v>
      </c>
      <c r="S3518" s="1">
        <v>14.685314685314999</v>
      </c>
      <c r="T3518" s="1">
        <v>84.965034965035002</v>
      </c>
      <c r="U3518" s="8">
        <v>383.566433566434</v>
      </c>
    </row>
    <row r="3519" spans="3:21" x14ac:dyDescent="0.2">
      <c r="C3519" s="66" t="s">
        <v>31</v>
      </c>
      <c r="D3519" s="66" t="s">
        <v>23</v>
      </c>
      <c r="E3519" s="5" t="s">
        <v>32</v>
      </c>
      <c r="F3519" s="51" t="s">
        <v>624</v>
      </c>
      <c r="G3519" s="6">
        <v>72</v>
      </c>
      <c r="H3519" s="13">
        <v>33.333333333333002</v>
      </c>
      <c r="I3519" s="2">
        <v>4.166666666667</v>
      </c>
      <c r="J3519" s="2">
        <v>73.611111111111001</v>
      </c>
      <c r="K3519" s="2">
        <v>66.666666666666998</v>
      </c>
      <c r="L3519" s="2">
        <v>41.666666666666998</v>
      </c>
      <c r="M3519" s="2">
        <v>34.722222222222001</v>
      </c>
      <c r="N3519" s="2">
        <v>27.777777777777999</v>
      </c>
      <c r="O3519" s="2">
        <v>40.277777777777999</v>
      </c>
      <c r="P3519" s="2">
        <v>2.7777777777780002</v>
      </c>
      <c r="Q3519" s="2">
        <v>4.166666666667</v>
      </c>
      <c r="R3519" s="14" t="s">
        <v>61</v>
      </c>
      <c r="S3519" s="2">
        <v>23.611111111111001</v>
      </c>
      <c r="T3519" s="2">
        <v>76.388888888888999</v>
      </c>
      <c r="U3519" s="11">
        <v>352.777777777778</v>
      </c>
    </row>
    <row r="3520" spans="3:21" ht="26" x14ac:dyDescent="0.2">
      <c r="C3520" s="70"/>
      <c r="D3520" s="67"/>
      <c r="E3520" s="4" t="s">
        <v>33</v>
      </c>
      <c r="F3520" s="52" t="s">
        <v>624</v>
      </c>
      <c r="G3520" s="7">
        <v>1007</v>
      </c>
      <c r="H3520" s="9">
        <v>34.558093346573997</v>
      </c>
      <c r="I3520" s="1">
        <v>5.4617676266139998</v>
      </c>
      <c r="J3520" s="1">
        <v>91.360476663357005</v>
      </c>
      <c r="K3520" s="1">
        <v>79.245283018867994</v>
      </c>
      <c r="L3520" s="1">
        <v>35.948361469711998</v>
      </c>
      <c r="M3520" s="1">
        <v>71.996027805362004</v>
      </c>
      <c r="N3520" s="1">
        <v>64.746772591856995</v>
      </c>
      <c r="O3520" s="1">
        <v>73.982125124131002</v>
      </c>
      <c r="P3520" s="1">
        <v>10.824230387289001</v>
      </c>
      <c r="Q3520" s="1">
        <v>2.1847070506450001</v>
      </c>
      <c r="R3520" s="3" t="s">
        <v>61</v>
      </c>
      <c r="S3520" s="1">
        <v>2.9791459781529999</v>
      </c>
      <c r="T3520" s="1">
        <v>97.020854021847001</v>
      </c>
      <c r="U3520" s="8">
        <v>473.28699106256198</v>
      </c>
    </row>
    <row r="3521" spans="3:21" ht="39" x14ac:dyDescent="0.2">
      <c r="C3521" s="70"/>
      <c r="D3521" s="67"/>
      <c r="E3521" s="4" t="s">
        <v>34</v>
      </c>
      <c r="F3521" s="52" t="s">
        <v>625</v>
      </c>
      <c r="G3521" s="7">
        <v>15</v>
      </c>
      <c r="H3521" s="9">
        <v>53.333333333333002</v>
      </c>
      <c r="I3521" s="3" t="s">
        <v>61</v>
      </c>
      <c r="J3521" s="1">
        <v>86.666666666666998</v>
      </c>
      <c r="K3521" s="1">
        <v>73.333333333333002</v>
      </c>
      <c r="L3521" s="1">
        <v>53.333333333333002</v>
      </c>
      <c r="M3521" s="1">
        <v>46.666666666666998</v>
      </c>
      <c r="N3521" s="1">
        <v>40</v>
      </c>
      <c r="O3521" s="1">
        <v>46.666666666666998</v>
      </c>
      <c r="P3521" s="1">
        <v>20</v>
      </c>
      <c r="Q3521" s="3" t="s">
        <v>61</v>
      </c>
      <c r="R3521" s="3" t="s">
        <v>61</v>
      </c>
      <c r="S3521" s="1">
        <v>6.666666666667</v>
      </c>
      <c r="T3521" s="1">
        <v>93.333333333333002</v>
      </c>
      <c r="U3521" s="8">
        <v>426.66666666666703</v>
      </c>
    </row>
    <row r="3522" spans="3:21" ht="39" x14ac:dyDescent="0.2">
      <c r="C3522" s="70"/>
      <c r="D3522" s="67"/>
      <c r="E3522" s="4" t="s">
        <v>35</v>
      </c>
      <c r="F3522" s="52" t="s">
        <v>624</v>
      </c>
      <c r="G3522" s="7">
        <v>197</v>
      </c>
      <c r="H3522" s="9">
        <v>18.274111675126999</v>
      </c>
      <c r="I3522" s="1">
        <v>3.553299492386</v>
      </c>
      <c r="J3522" s="1">
        <v>74.619289340102</v>
      </c>
      <c r="K3522" s="1">
        <v>62.436548223350002</v>
      </c>
      <c r="L3522" s="1">
        <v>26.903553299492</v>
      </c>
      <c r="M3522" s="1">
        <v>53.807106598985001</v>
      </c>
      <c r="N3522" s="1">
        <v>38.071065989848002</v>
      </c>
      <c r="O3522" s="1">
        <v>46.192893401014999</v>
      </c>
      <c r="P3522" s="1">
        <v>7.6142131979699998</v>
      </c>
      <c r="Q3522" s="1">
        <v>1.0152284263960001</v>
      </c>
      <c r="R3522" s="1">
        <v>0.50761421319800004</v>
      </c>
      <c r="S3522" s="1">
        <v>18.274111675126999</v>
      </c>
      <c r="T3522" s="1">
        <v>81.218274111675001</v>
      </c>
      <c r="U3522" s="8">
        <v>351.26903553299502</v>
      </c>
    </row>
    <row r="3523" spans="3:21" ht="26" x14ac:dyDescent="0.2">
      <c r="C3523" s="70"/>
      <c r="D3523" s="67"/>
      <c r="E3523" s="4" t="s">
        <v>36</v>
      </c>
      <c r="F3523" s="52" t="s">
        <v>624</v>
      </c>
      <c r="G3523" s="7">
        <v>205</v>
      </c>
      <c r="H3523" s="9">
        <v>29.268292682927001</v>
      </c>
      <c r="I3523" s="1">
        <v>5.3658536585369996</v>
      </c>
      <c r="J3523" s="1">
        <v>63.414634146341001</v>
      </c>
      <c r="K3523" s="1">
        <v>55.609756097560997</v>
      </c>
      <c r="L3523" s="1">
        <v>32.195121951220003</v>
      </c>
      <c r="M3523" s="1">
        <v>33.658536585366001</v>
      </c>
      <c r="N3523" s="1">
        <v>26.341463414633999</v>
      </c>
      <c r="O3523" s="1">
        <v>30.243902439024001</v>
      </c>
      <c r="P3523" s="1">
        <v>4.8780487804880002</v>
      </c>
      <c r="Q3523" s="1">
        <v>0.97560975609800005</v>
      </c>
      <c r="R3523" s="1">
        <v>0.97560975609800005</v>
      </c>
      <c r="S3523" s="1">
        <v>27.804878048780001</v>
      </c>
      <c r="T3523" s="1">
        <v>71.219512195121993</v>
      </c>
      <c r="U3523" s="8">
        <v>310.73170731707302</v>
      </c>
    </row>
    <row r="3524" spans="3:21" x14ac:dyDescent="0.2">
      <c r="C3524" s="70"/>
      <c r="D3524" s="67"/>
      <c r="E3524" s="4" t="s">
        <v>37</v>
      </c>
      <c r="F3524" s="52" t="s">
        <v>625</v>
      </c>
      <c r="G3524" s="7">
        <v>32</v>
      </c>
      <c r="H3524" s="9">
        <v>37.5</v>
      </c>
      <c r="I3524" s="1">
        <v>9.375</v>
      </c>
      <c r="J3524" s="1">
        <v>68.75</v>
      </c>
      <c r="K3524" s="1">
        <v>50</v>
      </c>
      <c r="L3524" s="1">
        <v>34.375</v>
      </c>
      <c r="M3524" s="1">
        <v>25</v>
      </c>
      <c r="N3524" s="1">
        <v>6.25</v>
      </c>
      <c r="O3524" s="1">
        <v>31.25</v>
      </c>
      <c r="P3524" s="1">
        <v>9.375</v>
      </c>
      <c r="Q3524" s="1">
        <v>6.25</v>
      </c>
      <c r="R3524" s="3" t="s">
        <v>61</v>
      </c>
      <c r="S3524" s="1">
        <v>18.75</v>
      </c>
      <c r="T3524" s="1">
        <v>81.25</v>
      </c>
      <c r="U3524" s="8">
        <v>296.875</v>
      </c>
    </row>
    <row r="3525" spans="3:21" x14ac:dyDescent="0.2">
      <c r="C3525" s="70"/>
      <c r="D3525" s="66" t="s">
        <v>20</v>
      </c>
      <c r="E3525" s="5" t="s">
        <v>32</v>
      </c>
      <c r="F3525" s="51" t="s">
        <v>625</v>
      </c>
      <c r="G3525" s="6">
        <v>38</v>
      </c>
      <c r="H3525" s="13">
        <v>28.947368421053</v>
      </c>
      <c r="I3525" s="2">
        <v>2.6315789473679998</v>
      </c>
      <c r="J3525" s="2">
        <v>68.421052631579002</v>
      </c>
      <c r="K3525" s="2">
        <v>57.894736842104997</v>
      </c>
      <c r="L3525" s="2">
        <v>42.105263157895003</v>
      </c>
      <c r="M3525" s="2">
        <v>34.210526315788996</v>
      </c>
      <c r="N3525" s="2">
        <v>26.315789473683999</v>
      </c>
      <c r="O3525" s="2">
        <v>42.105263157895003</v>
      </c>
      <c r="P3525" s="2">
        <v>5.2631578947369997</v>
      </c>
      <c r="Q3525" s="2">
        <v>5.2631578947369997</v>
      </c>
      <c r="R3525" s="14" t="s">
        <v>61</v>
      </c>
      <c r="S3525" s="2">
        <v>26.315789473683999</v>
      </c>
      <c r="T3525" s="2">
        <v>73.684210526315994</v>
      </c>
      <c r="U3525" s="11">
        <v>339.47368421052602</v>
      </c>
    </row>
    <row r="3526" spans="3:21" ht="26" x14ac:dyDescent="0.2">
      <c r="C3526" s="70"/>
      <c r="D3526" s="67"/>
      <c r="E3526" s="4" t="s">
        <v>33</v>
      </c>
      <c r="F3526" s="52" t="s">
        <v>624</v>
      </c>
      <c r="G3526" s="7">
        <v>566</v>
      </c>
      <c r="H3526" s="9">
        <v>30.918727915194001</v>
      </c>
      <c r="I3526" s="1">
        <v>4.416961130742</v>
      </c>
      <c r="J3526" s="1">
        <v>89.752650176678003</v>
      </c>
      <c r="K3526" s="1">
        <v>78.268551236749005</v>
      </c>
      <c r="L3526" s="1">
        <v>31.978798586572001</v>
      </c>
      <c r="M3526" s="1">
        <v>74.381625441696002</v>
      </c>
      <c r="N3526" s="1">
        <v>65.194346289753</v>
      </c>
      <c r="O3526" s="1">
        <v>75.618374558303998</v>
      </c>
      <c r="P3526" s="1">
        <v>11.130742049469999</v>
      </c>
      <c r="Q3526" s="1">
        <v>2.2968197879860002</v>
      </c>
      <c r="R3526" s="3" t="s">
        <v>61</v>
      </c>
      <c r="S3526" s="1">
        <v>4.0636042402830004</v>
      </c>
      <c r="T3526" s="1">
        <v>95.936395759717001</v>
      </c>
      <c r="U3526" s="8">
        <v>468.021201413428</v>
      </c>
    </row>
    <row r="3527" spans="3:21" ht="39" x14ac:dyDescent="0.2">
      <c r="C3527" s="70"/>
      <c r="D3527" s="67"/>
      <c r="E3527" s="4" t="s">
        <v>34</v>
      </c>
      <c r="F3527" s="52" t="s">
        <v>625</v>
      </c>
      <c r="G3527" s="7">
        <v>7</v>
      </c>
      <c r="H3527" s="9">
        <v>42.857142857143003</v>
      </c>
      <c r="I3527" s="3" t="s">
        <v>61</v>
      </c>
      <c r="J3527" s="1">
        <v>85.714285714286007</v>
      </c>
      <c r="K3527" s="1">
        <v>57.142857142856997</v>
      </c>
      <c r="L3527" s="1">
        <v>57.142857142856997</v>
      </c>
      <c r="M3527" s="1">
        <v>42.857142857143003</v>
      </c>
      <c r="N3527" s="1">
        <v>42.857142857143003</v>
      </c>
      <c r="O3527" s="1">
        <v>57.142857142856997</v>
      </c>
      <c r="P3527" s="1">
        <v>14.285714285714</v>
      </c>
      <c r="Q3527" s="3" t="s">
        <v>61</v>
      </c>
      <c r="R3527" s="3" t="s">
        <v>61</v>
      </c>
      <c r="S3527" s="1">
        <v>14.285714285714</v>
      </c>
      <c r="T3527" s="1">
        <v>85.714285714286007</v>
      </c>
      <c r="U3527" s="8">
        <v>414.28571428571399</v>
      </c>
    </row>
    <row r="3528" spans="3:21" ht="39" x14ac:dyDescent="0.2">
      <c r="C3528" s="70"/>
      <c r="D3528" s="67"/>
      <c r="E3528" s="4" t="s">
        <v>35</v>
      </c>
      <c r="F3528" s="52" t="s">
        <v>624</v>
      </c>
      <c r="G3528" s="7">
        <v>78</v>
      </c>
      <c r="H3528" s="9">
        <v>16.666666666666998</v>
      </c>
      <c r="I3528" s="1">
        <v>7.6923076923079998</v>
      </c>
      <c r="J3528" s="1">
        <v>70.512820512820994</v>
      </c>
      <c r="K3528" s="1">
        <v>60.25641025641</v>
      </c>
      <c r="L3528" s="1">
        <v>23.076923076922998</v>
      </c>
      <c r="M3528" s="1">
        <v>51.282051282051</v>
      </c>
      <c r="N3528" s="1">
        <v>34.615384615384997</v>
      </c>
      <c r="O3528" s="1">
        <v>52.564102564103003</v>
      </c>
      <c r="P3528" s="1">
        <v>7.6923076923079998</v>
      </c>
      <c r="Q3528" s="3" t="s">
        <v>61</v>
      </c>
      <c r="R3528" s="1">
        <v>1.2820512820509999</v>
      </c>
      <c r="S3528" s="1">
        <v>23.076923076922998</v>
      </c>
      <c r="T3528" s="1">
        <v>75.641025641026005</v>
      </c>
      <c r="U3528" s="8">
        <v>348.71794871794901</v>
      </c>
    </row>
    <row r="3529" spans="3:21" ht="26" x14ac:dyDescent="0.2">
      <c r="C3529" s="70"/>
      <c r="D3529" s="67"/>
      <c r="E3529" s="4" t="s">
        <v>36</v>
      </c>
      <c r="F3529" s="52" t="s">
        <v>624</v>
      </c>
      <c r="G3529" s="7">
        <v>58</v>
      </c>
      <c r="H3529" s="9">
        <v>31.034482758620999</v>
      </c>
      <c r="I3529" s="1">
        <v>8.6206896551720007</v>
      </c>
      <c r="J3529" s="1">
        <v>65.517241379309993</v>
      </c>
      <c r="K3529" s="1">
        <v>60.344827586207003</v>
      </c>
      <c r="L3529" s="1">
        <v>29.310344827586</v>
      </c>
      <c r="M3529" s="1">
        <v>31.034482758620999</v>
      </c>
      <c r="N3529" s="1">
        <v>22.413793103448</v>
      </c>
      <c r="O3529" s="1">
        <v>37.931034482759003</v>
      </c>
      <c r="P3529" s="1">
        <v>5.1724137931029999</v>
      </c>
      <c r="Q3529" s="1">
        <v>1.7241379310339999</v>
      </c>
      <c r="R3529" s="3" t="s">
        <v>61</v>
      </c>
      <c r="S3529" s="1">
        <v>29.310344827586</v>
      </c>
      <c r="T3529" s="1">
        <v>70.689655172414007</v>
      </c>
      <c r="U3529" s="8">
        <v>322.41379310344797</v>
      </c>
    </row>
    <row r="3530" spans="3:21" x14ac:dyDescent="0.2">
      <c r="C3530" s="70"/>
      <c r="D3530" s="67"/>
      <c r="E3530" s="4" t="s">
        <v>37</v>
      </c>
      <c r="F3530" s="52" t="s">
        <v>625</v>
      </c>
      <c r="G3530" s="7">
        <v>16</v>
      </c>
      <c r="H3530" s="9">
        <v>25</v>
      </c>
      <c r="I3530" s="1">
        <v>18.75</v>
      </c>
      <c r="J3530" s="1">
        <v>75</v>
      </c>
      <c r="K3530" s="1">
        <v>43.75</v>
      </c>
      <c r="L3530" s="1">
        <v>43.75</v>
      </c>
      <c r="M3530" s="1">
        <v>25</v>
      </c>
      <c r="N3530" s="1">
        <v>12.5</v>
      </c>
      <c r="O3530" s="1">
        <v>56.25</v>
      </c>
      <c r="P3530" s="1">
        <v>18.75</v>
      </c>
      <c r="Q3530" s="1">
        <v>6.25</v>
      </c>
      <c r="R3530" s="3" t="s">
        <v>61</v>
      </c>
      <c r="S3530" s="1">
        <v>18.75</v>
      </c>
      <c r="T3530" s="1">
        <v>81.25</v>
      </c>
      <c r="U3530" s="8">
        <v>343.75</v>
      </c>
    </row>
    <row r="3531" spans="3:21" x14ac:dyDescent="0.2">
      <c r="C3531" s="70"/>
      <c r="D3531" s="66" t="s">
        <v>21</v>
      </c>
      <c r="E3531" s="5" t="s">
        <v>32</v>
      </c>
      <c r="F3531" s="51" t="s">
        <v>625</v>
      </c>
      <c r="G3531" s="6">
        <v>34</v>
      </c>
      <c r="H3531" s="13">
        <v>38.235294117647001</v>
      </c>
      <c r="I3531" s="2">
        <v>5.8823529411760003</v>
      </c>
      <c r="J3531" s="2">
        <v>79.411764705882007</v>
      </c>
      <c r="K3531" s="2">
        <v>76.470588235294002</v>
      </c>
      <c r="L3531" s="2">
        <v>41.176470588234999</v>
      </c>
      <c r="M3531" s="2">
        <v>35.294117647058997</v>
      </c>
      <c r="N3531" s="2">
        <v>29.411764705882</v>
      </c>
      <c r="O3531" s="2">
        <v>38.235294117647001</v>
      </c>
      <c r="P3531" s="14" t="s">
        <v>61</v>
      </c>
      <c r="Q3531" s="2">
        <v>2.9411764705880001</v>
      </c>
      <c r="R3531" s="14" t="s">
        <v>61</v>
      </c>
      <c r="S3531" s="2">
        <v>20.588235294118</v>
      </c>
      <c r="T3531" s="2">
        <v>79.411764705882007</v>
      </c>
      <c r="U3531" s="11">
        <v>367.64705882352899</v>
      </c>
    </row>
    <row r="3532" spans="3:21" ht="26" x14ac:dyDescent="0.2">
      <c r="C3532" s="70"/>
      <c r="D3532" s="67"/>
      <c r="E3532" s="4" t="s">
        <v>33</v>
      </c>
      <c r="F3532" s="52" t="s">
        <v>624</v>
      </c>
      <c r="G3532" s="7">
        <v>441</v>
      </c>
      <c r="H3532" s="9">
        <v>39.229024943311003</v>
      </c>
      <c r="I3532" s="1">
        <v>6.8027210884349998</v>
      </c>
      <c r="J3532" s="1">
        <v>93.424036281178999</v>
      </c>
      <c r="K3532" s="1">
        <v>80.498866213151999</v>
      </c>
      <c r="L3532" s="1">
        <v>41.043083900227003</v>
      </c>
      <c r="M3532" s="1">
        <v>68.934240362812005</v>
      </c>
      <c r="N3532" s="1">
        <v>64.172335600907005</v>
      </c>
      <c r="O3532" s="1">
        <v>71.882086167799997</v>
      </c>
      <c r="P3532" s="1">
        <v>10.430839002268</v>
      </c>
      <c r="Q3532" s="1">
        <v>2.040816326531</v>
      </c>
      <c r="R3532" s="3" t="s">
        <v>61</v>
      </c>
      <c r="S3532" s="1">
        <v>1.587301587302</v>
      </c>
      <c r="T3532" s="1">
        <v>98.412698412698006</v>
      </c>
      <c r="U3532" s="8">
        <v>480.04535147392301</v>
      </c>
    </row>
    <row r="3533" spans="3:21" ht="39" x14ac:dyDescent="0.2">
      <c r="C3533" s="70"/>
      <c r="D3533" s="67"/>
      <c r="E3533" s="4" t="s">
        <v>34</v>
      </c>
      <c r="F3533" s="52" t="s">
        <v>625</v>
      </c>
      <c r="G3533" s="7">
        <v>8</v>
      </c>
      <c r="H3533" s="9">
        <v>62.5</v>
      </c>
      <c r="I3533" s="3" t="s">
        <v>61</v>
      </c>
      <c r="J3533" s="1">
        <v>87.5</v>
      </c>
      <c r="K3533" s="1">
        <v>87.5</v>
      </c>
      <c r="L3533" s="1">
        <v>50</v>
      </c>
      <c r="M3533" s="1">
        <v>50</v>
      </c>
      <c r="N3533" s="1">
        <v>37.5</v>
      </c>
      <c r="O3533" s="1">
        <v>37.5</v>
      </c>
      <c r="P3533" s="1">
        <v>25</v>
      </c>
      <c r="Q3533" s="3" t="s">
        <v>61</v>
      </c>
      <c r="R3533" s="3" t="s">
        <v>61</v>
      </c>
      <c r="S3533" s="3" t="s">
        <v>61</v>
      </c>
      <c r="T3533" s="1">
        <v>100</v>
      </c>
      <c r="U3533" s="8">
        <v>437.5</v>
      </c>
    </row>
    <row r="3534" spans="3:21" ht="39" x14ac:dyDescent="0.2">
      <c r="C3534" s="70"/>
      <c r="D3534" s="67"/>
      <c r="E3534" s="4" t="s">
        <v>35</v>
      </c>
      <c r="F3534" s="52" t="s">
        <v>624</v>
      </c>
      <c r="G3534" s="7">
        <v>119</v>
      </c>
      <c r="H3534" s="9">
        <v>19.327731092436998</v>
      </c>
      <c r="I3534" s="1">
        <v>0.84033613445400002</v>
      </c>
      <c r="J3534" s="1">
        <v>77.310924369747994</v>
      </c>
      <c r="K3534" s="1">
        <v>63.865546218486998</v>
      </c>
      <c r="L3534" s="1">
        <v>29.411764705882</v>
      </c>
      <c r="M3534" s="1">
        <v>55.462184873950001</v>
      </c>
      <c r="N3534" s="1">
        <v>40.336134453782002</v>
      </c>
      <c r="O3534" s="1">
        <v>42.016806722688997</v>
      </c>
      <c r="P3534" s="1">
        <v>7.5630252100839996</v>
      </c>
      <c r="Q3534" s="1">
        <v>1.680672268908</v>
      </c>
      <c r="R3534" s="3" t="s">
        <v>61</v>
      </c>
      <c r="S3534" s="1">
        <v>15.126050420167999</v>
      </c>
      <c r="T3534" s="1">
        <v>84.873949579832001</v>
      </c>
      <c r="U3534" s="8">
        <v>352.941176470588</v>
      </c>
    </row>
    <row r="3535" spans="3:21" ht="26" x14ac:dyDescent="0.2">
      <c r="C3535" s="70"/>
      <c r="D3535" s="67"/>
      <c r="E3535" s="4" t="s">
        <v>36</v>
      </c>
      <c r="F3535" s="52" t="s">
        <v>624</v>
      </c>
      <c r="G3535" s="7">
        <v>147</v>
      </c>
      <c r="H3535" s="9">
        <v>28.571428571428999</v>
      </c>
      <c r="I3535" s="1">
        <v>4.0816326530609999</v>
      </c>
      <c r="J3535" s="1">
        <v>62.585034013604997</v>
      </c>
      <c r="K3535" s="1">
        <v>53.741496598639003</v>
      </c>
      <c r="L3535" s="1">
        <v>33.333333333333002</v>
      </c>
      <c r="M3535" s="1">
        <v>34.693877551020002</v>
      </c>
      <c r="N3535" s="1">
        <v>27.891156462584998</v>
      </c>
      <c r="O3535" s="1">
        <v>27.210884353741001</v>
      </c>
      <c r="P3535" s="1">
        <v>4.7619047619049999</v>
      </c>
      <c r="Q3535" s="1">
        <v>0.68027210884400002</v>
      </c>
      <c r="R3535" s="1">
        <v>1.360544217687</v>
      </c>
      <c r="S3535" s="1">
        <v>27.210884353741001</v>
      </c>
      <c r="T3535" s="1">
        <v>71.428571428571004</v>
      </c>
      <c r="U3535" s="8">
        <v>306.12244897959198</v>
      </c>
    </row>
    <row r="3536" spans="3:21" x14ac:dyDescent="0.2">
      <c r="C3536" s="70"/>
      <c r="D3536" s="67"/>
      <c r="E3536" s="4" t="s">
        <v>37</v>
      </c>
      <c r="F3536" s="52" t="s">
        <v>625</v>
      </c>
      <c r="G3536" s="7">
        <v>16</v>
      </c>
      <c r="H3536" s="9">
        <v>50</v>
      </c>
      <c r="I3536" s="3" t="s">
        <v>61</v>
      </c>
      <c r="J3536" s="1">
        <v>62.5</v>
      </c>
      <c r="K3536" s="1">
        <v>56.25</v>
      </c>
      <c r="L3536" s="1">
        <v>25</v>
      </c>
      <c r="M3536" s="1">
        <v>25</v>
      </c>
      <c r="N3536" s="3" t="s">
        <v>61</v>
      </c>
      <c r="O3536" s="1">
        <v>6.25</v>
      </c>
      <c r="P3536" s="3" t="s">
        <v>61</v>
      </c>
      <c r="Q3536" s="1">
        <v>6.25</v>
      </c>
      <c r="R3536" s="3" t="s">
        <v>61</v>
      </c>
      <c r="S3536" s="1">
        <v>18.75</v>
      </c>
      <c r="T3536" s="1">
        <v>81.25</v>
      </c>
      <c r="U3536" s="8">
        <v>250</v>
      </c>
    </row>
    <row r="3537" spans="3:21" x14ac:dyDescent="0.2">
      <c r="C3537" s="66" t="s">
        <v>38</v>
      </c>
      <c r="D3537" s="66" t="s">
        <v>23</v>
      </c>
      <c r="E3537" s="5" t="s">
        <v>39</v>
      </c>
      <c r="F3537" s="51" t="s">
        <v>624</v>
      </c>
      <c r="G3537" s="6">
        <v>458</v>
      </c>
      <c r="H3537" s="13">
        <v>25.109170305677001</v>
      </c>
      <c r="I3537" s="2">
        <v>3.9301310043669999</v>
      </c>
      <c r="J3537" s="2">
        <v>68.558951965066001</v>
      </c>
      <c r="K3537" s="2">
        <v>58.733624454148</v>
      </c>
      <c r="L3537" s="2">
        <v>31.877729257641999</v>
      </c>
      <c r="M3537" s="2">
        <v>40.611353711790002</v>
      </c>
      <c r="N3537" s="2">
        <v>29.694323144104999</v>
      </c>
      <c r="O3537" s="2">
        <v>37.336244541485001</v>
      </c>
      <c r="P3537" s="2">
        <v>6.3318777292580002</v>
      </c>
      <c r="Q3537" s="2">
        <v>1.091703056769</v>
      </c>
      <c r="R3537" s="2">
        <v>0.65502183406100001</v>
      </c>
      <c r="S3537" s="2">
        <v>24.017467248908002</v>
      </c>
      <c r="T3537" s="2">
        <v>75.327510917031006</v>
      </c>
      <c r="U3537" s="11">
        <v>327.94759825327498</v>
      </c>
    </row>
    <row r="3538" spans="3:21" x14ac:dyDescent="0.2">
      <c r="C3538" s="70"/>
      <c r="D3538" s="67"/>
      <c r="E3538" s="4" t="s">
        <v>40</v>
      </c>
      <c r="F3538" s="52" t="s">
        <v>624</v>
      </c>
      <c r="G3538" s="7">
        <v>973</v>
      </c>
      <c r="H3538" s="9">
        <v>35.251798561150999</v>
      </c>
      <c r="I3538" s="1">
        <v>5.858170606372</v>
      </c>
      <c r="J3538" s="1">
        <v>91.675231243577002</v>
      </c>
      <c r="K3538" s="1">
        <v>80.369989722507995</v>
      </c>
      <c r="L3538" s="1">
        <v>36.279547790339002</v>
      </c>
      <c r="M3538" s="1">
        <v>72.045220966084003</v>
      </c>
      <c r="N3538" s="1">
        <v>64.131551901335996</v>
      </c>
      <c r="O3538" s="1">
        <v>74.306269270298003</v>
      </c>
      <c r="P3538" s="1">
        <v>9.8663926002059998</v>
      </c>
      <c r="Q3538" s="1">
        <v>1.9527235354570001</v>
      </c>
      <c r="R3538" s="3" t="s">
        <v>61</v>
      </c>
      <c r="S3538" s="1">
        <v>2.5693730729699999</v>
      </c>
      <c r="T3538" s="1">
        <v>97.430626927030005</v>
      </c>
      <c r="U3538" s="8">
        <v>474.306269270298</v>
      </c>
    </row>
    <row r="3539" spans="3:21" x14ac:dyDescent="0.2">
      <c r="C3539" s="70"/>
      <c r="D3539" s="67"/>
      <c r="E3539" s="4" t="s">
        <v>41</v>
      </c>
      <c r="F3539" s="52" t="s">
        <v>624</v>
      </c>
      <c r="G3539" s="7">
        <v>0</v>
      </c>
      <c r="H3539" s="17" t="s">
        <v>61</v>
      </c>
      <c r="I3539" s="3" t="s">
        <v>61</v>
      </c>
      <c r="J3539" s="3" t="s">
        <v>61</v>
      </c>
      <c r="K3539" s="3" t="s">
        <v>61</v>
      </c>
      <c r="L3539" s="3" t="s">
        <v>61</v>
      </c>
      <c r="M3539" s="3" t="s">
        <v>61</v>
      </c>
      <c r="N3539" s="3" t="s">
        <v>61</v>
      </c>
      <c r="O3539" s="3" t="s">
        <v>61</v>
      </c>
      <c r="P3539" s="3" t="s">
        <v>61</v>
      </c>
      <c r="Q3539" s="3" t="s">
        <v>61</v>
      </c>
      <c r="R3539" s="3" t="s">
        <v>61</v>
      </c>
      <c r="S3539" s="3" t="s">
        <v>61</v>
      </c>
      <c r="T3539" s="3" t="s">
        <v>61</v>
      </c>
      <c r="U3539" s="18" t="s">
        <v>61</v>
      </c>
    </row>
    <row r="3540" spans="3:21" x14ac:dyDescent="0.2">
      <c r="C3540" s="70"/>
      <c r="D3540" s="67"/>
      <c r="E3540" s="4" t="s">
        <v>42</v>
      </c>
      <c r="F3540" s="52" t="s">
        <v>625</v>
      </c>
      <c r="G3540" s="7">
        <v>34</v>
      </c>
      <c r="H3540" s="9">
        <v>38.235294117647001</v>
      </c>
      <c r="I3540" s="3" t="s">
        <v>61</v>
      </c>
      <c r="J3540" s="1">
        <v>94.117647058824005</v>
      </c>
      <c r="K3540" s="1">
        <v>70.588235294117993</v>
      </c>
      <c r="L3540" s="1">
        <v>38.235294117647001</v>
      </c>
      <c r="M3540" s="1">
        <v>76.470588235294002</v>
      </c>
      <c r="N3540" s="1">
        <v>61.764705882352999</v>
      </c>
      <c r="O3540" s="1">
        <v>67.647058823528994</v>
      </c>
      <c r="P3540" s="1">
        <v>20.588235294118</v>
      </c>
      <c r="Q3540" s="1">
        <v>5.8823529411760003</v>
      </c>
      <c r="R3540" s="3" t="s">
        <v>61</v>
      </c>
      <c r="S3540" s="1">
        <v>5.8823529411760003</v>
      </c>
      <c r="T3540" s="1">
        <v>94.117647058824005</v>
      </c>
      <c r="U3540" s="8">
        <v>479.41176470588198</v>
      </c>
    </row>
    <row r="3541" spans="3:21" x14ac:dyDescent="0.2">
      <c r="C3541" s="70"/>
      <c r="D3541" s="67"/>
      <c r="E3541" s="4" t="s">
        <v>43</v>
      </c>
      <c r="F3541" s="52" t="s">
        <v>625</v>
      </c>
      <c r="G3541" s="7">
        <v>10</v>
      </c>
      <c r="H3541" s="9">
        <v>20</v>
      </c>
      <c r="I3541" s="3" t="s">
        <v>61</v>
      </c>
      <c r="J3541" s="1">
        <v>70</v>
      </c>
      <c r="K3541" s="1">
        <v>30</v>
      </c>
      <c r="L3541" s="1">
        <v>20</v>
      </c>
      <c r="M3541" s="1">
        <v>60</v>
      </c>
      <c r="N3541" s="1">
        <v>50</v>
      </c>
      <c r="O3541" s="1">
        <v>40</v>
      </c>
      <c r="P3541" s="1">
        <v>10</v>
      </c>
      <c r="Q3541" s="1">
        <v>10</v>
      </c>
      <c r="R3541" s="3" t="s">
        <v>61</v>
      </c>
      <c r="S3541" s="1">
        <v>30</v>
      </c>
      <c r="T3541" s="1">
        <v>70</v>
      </c>
      <c r="U3541" s="8">
        <v>340</v>
      </c>
    </row>
    <row r="3542" spans="3:21" x14ac:dyDescent="0.2">
      <c r="C3542" s="70"/>
      <c r="D3542" s="67"/>
      <c r="E3542" s="4" t="s">
        <v>44</v>
      </c>
      <c r="F3542" s="52" t="s">
        <v>625</v>
      </c>
      <c r="G3542" s="7">
        <v>31</v>
      </c>
      <c r="H3542" s="9">
        <v>25.806451612903</v>
      </c>
      <c r="I3542" s="1">
        <v>3.2258064516129998</v>
      </c>
      <c r="J3542" s="1">
        <v>77.419354838710007</v>
      </c>
      <c r="K3542" s="1">
        <v>70.967741935484</v>
      </c>
      <c r="L3542" s="1">
        <v>22.580645161290001</v>
      </c>
      <c r="M3542" s="1">
        <v>48.387096774193999</v>
      </c>
      <c r="N3542" s="1">
        <v>48.387096774193999</v>
      </c>
      <c r="O3542" s="1">
        <v>54.838709677418997</v>
      </c>
      <c r="P3542" s="1">
        <v>22.580645161290001</v>
      </c>
      <c r="Q3542" s="1">
        <v>6.4516129032259997</v>
      </c>
      <c r="R3542" s="3" t="s">
        <v>61</v>
      </c>
      <c r="S3542" s="1">
        <v>9.6774193548389995</v>
      </c>
      <c r="T3542" s="1">
        <v>90.322580645160997</v>
      </c>
      <c r="U3542" s="8">
        <v>390.322580645161</v>
      </c>
    </row>
    <row r="3543" spans="3:21" x14ac:dyDescent="0.2">
      <c r="C3543" s="70"/>
      <c r="D3543" s="67"/>
      <c r="E3543" s="4" t="s">
        <v>37</v>
      </c>
      <c r="F3543" s="52" t="s">
        <v>625</v>
      </c>
      <c r="G3543" s="7">
        <v>22</v>
      </c>
      <c r="H3543" s="9">
        <v>31.818181818182001</v>
      </c>
      <c r="I3543" s="1">
        <v>13.636363636364001</v>
      </c>
      <c r="J3543" s="1">
        <v>72.727272727273004</v>
      </c>
      <c r="K3543" s="1">
        <v>45.454545454544999</v>
      </c>
      <c r="L3543" s="1">
        <v>40.909090909090999</v>
      </c>
      <c r="M3543" s="1">
        <v>27.272727272727</v>
      </c>
      <c r="N3543" s="1">
        <v>36.363636363635997</v>
      </c>
      <c r="O3543" s="1">
        <v>27.272727272727</v>
      </c>
      <c r="P3543" s="1">
        <v>9.0909090909089993</v>
      </c>
      <c r="Q3543" s="1">
        <v>9.0909090909089993</v>
      </c>
      <c r="R3543" s="3" t="s">
        <v>61</v>
      </c>
      <c r="S3543" s="1">
        <v>18.181818181817999</v>
      </c>
      <c r="T3543" s="1">
        <v>81.818181818181998</v>
      </c>
      <c r="U3543" s="8">
        <v>331.81818181818198</v>
      </c>
    </row>
    <row r="3544" spans="3:21" x14ac:dyDescent="0.2">
      <c r="C3544" s="70"/>
      <c r="D3544" s="66" t="s">
        <v>20</v>
      </c>
      <c r="E3544" s="5" t="s">
        <v>39</v>
      </c>
      <c r="F3544" s="51" t="s">
        <v>624</v>
      </c>
      <c r="G3544" s="6">
        <v>175</v>
      </c>
      <c r="H3544" s="13">
        <v>22.857142857143</v>
      </c>
      <c r="I3544" s="2">
        <v>6.2857142857139996</v>
      </c>
      <c r="J3544" s="2">
        <v>65.714285714286007</v>
      </c>
      <c r="K3544" s="2">
        <v>56</v>
      </c>
      <c r="L3544" s="2">
        <v>30.285714285714</v>
      </c>
      <c r="M3544" s="2">
        <v>38.285714285714</v>
      </c>
      <c r="N3544" s="2">
        <v>26.857142857143</v>
      </c>
      <c r="O3544" s="2">
        <v>44</v>
      </c>
      <c r="P3544" s="2">
        <v>6.2857142857139996</v>
      </c>
      <c r="Q3544" s="2">
        <v>1.142857142857</v>
      </c>
      <c r="R3544" s="2">
        <v>0.57142857142900005</v>
      </c>
      <c r="S3544" s="2">
        <v>28.571428571428999</v>
      </c>
      <c r="T3544" s="2">
        <v>70.857142857143003</v>
      </c>
      <c r="U3544" s="11">
        <v>326.857142857143</v>
      </c>
    </row>
    <row r="3545" spans="3:21" x14ac:dyDescent="0.2">
      <c r="C3545" s="70"/>
      <c r="D3545" s="67"/>
      <c r="E3545" s="4" t="s">
        <v>40</v>
      </c>
      <c r="F3545" s="52" t="s">
        <v>624</v>
      </c>
      <c r="G3545" s="7">
        <v>538</v>
      </c>
      <c r="H3545" s="9">
        <v>31.784386617100001</v>
      </c>
      <c r="I3545" s="1">
        <v>5.0185873605950002</v>
      </c>
      <c r="J3545" s="1">
        <v>90.334572490705995</v>
      </c>
      <c r="K3545" s="1">
        <v>79.739776951672994</v>
      </c>
      <c r="L3545" s="1">
        <v>32.342007434944001</v>
      </c>
      <c r="M3545" s="1">
        <v>74.535315985129998</v>
      </c>
      <c r="N3545" s="1">
        <v>64.684014869888003</v>
      </c>
      <c r="O3545" s="1">
        <v>76.208178438662003</v>
      </c>
      <c r="P3545" s="1">
        <v>9.6654275092940001</v>
      </c>
      <c r="Q3545" s="1">
        <v>1.85873605948</v>
      </c>
      <c r="R3545" s="3" t="s">
        <v>61</v>
      </c>
      <c r="S3545" s="1">
        <v>3.345724907063</v>
      </c>
      <c r="T3545" s="1">
        <v>96.654275092936999</v>
      </c>
      <c r="U3545" s="8">
        <v>469.51672862453501</v>
      </c>
    </row>
    <row r="3546" spans="3:21" x14ac:dyDescent="0.2">
      <c r="C3546" s="70"/>
      <c r="D3546" s="67"/>
      <c r="E3546" s="4" t="s">
        <v>41</v>
      </c>
      <c r="F3546" s="52" t="s">
        <v>624</v>
      </c>
      <c r="G3546" s="7">
        <v>0</v>
      </c>
      <c r="H3546" s="17" t="s">
        <v>61</v>
      </c>
      <c r="I3546" s="3" t="s">
        <v>61</v>
      </c>
      <c r="J3546" s="3" t="s">
        <v>61</v>
      </c>
      <c r="K3546" s="3" t="s">
        <v>61</v>
      </c>
      <c r="L3546" s="3" t="s">
        <v>61</v>
      </c>
      <c r="M3546" s="3" t="s">
        <v>61</v>
      </c>
      <c r="N3546" s="3" t="s">
        <v>61</v>
      </c>
      <c r="O3546" s="3" t="s">
        <v>61</v>
      </c>
      <c r="P3546" s="3" t="s">
        <v>61</v>
      </c>
      <c r="Q3546" s="3" t="s">
        <v>61</v>
      </c>
      <c r="R3546" s="3" t="s">
        <v>61</v>
      </c>
      <c r="S3546" s="3" t="s">
        <v>61</v>
      </c>
      <c r="T3546" s="3" t="s">
        <v>61</v>
      </c>
      <c r="U3546" s="18" t="s">
        <v>61</v>
      </c>
    </row>
    <row r="3547" spans="3:21" x14ac:dyDescent="0.2">
      <c r="C3547" s="70"/>
      <c r="D3547" s="67"/>
      <c r="E3547" s="4" t="s">
        <v>42</v>
      </c>
      <c r="F3547" s="52" t="s">
        <v>625</v>
      </c>
      <c r="G3547" s="7">
        <v>20</v>
      </c>
      <c r="H3547" s="9">
        <v>30</v>
      </c>
      <c r="I3547" s="3" t="s">
        <v>61</v>
      </c>
      <c r="J3547" s="1">
        <v>95</v>
      </c>
      <c r="K3547" s="1">
        <v>70</v>
      </c>
      <c r="L3547" s="1">
        <v>35</v>
      </c>
      <c r="M3547" s="1">
        <v>85</v>
      </c>
      <c r="N3547" s="1">
        <v>65</v>
      </c>
      <c r="O3547" s="1">
        <v>80</v>
      </c>
      <c r="P3547" s="1">
        <v>30</v>
      </c>
      <c r="Q3547" s="1">
        <v>10</v>
      </c>
      <c r="R3547" s="3" t="s">
        <v>61</v>
      </c>
      <c r="S3547" s="1">
        <v>5</v>
      </c>
      <c r="T3547" s="1">
        <v>95</v>
      </c>
      <c r="U3547" s="8">
        <v>505</v>
      </c>
    </row>
    <row r="3548" spans="3:21" x14ac:dyDescent="0.2">
      <c r="C3548" s="70"/>
      <c r="D3548" s="67"/>
      <c r="E3548" s="4" t="s">
        <v>43</v>
      </c>
      <c r="F3548" s="52" t="s">
        <v>625</v>
      </c>
      <c r="G3548" s="7">
        <v>5</v>
      </c>
      <c r="H3548" s="9">
        <v>20</v>
      </c>
      <c r="I3548" s="3" t="s">
        <v>61</v>
      </c>
      <c r="J3548" s="1">
        <v>100</v>
      </c>
      <c r="K3548" s="1">
        <v>40</v>
      </c>
      <c r="L3548" s="1">
        <v>20</v>
      </c>
      <c r="M3548" s="1">
        <v>80</v>
      </c>
      <c r="N3548" s="1">
        <v>80</v>
      </c>
      <c r="O3548" s="1">
        <v>60</v>
      </c>
      <c r="P3548" s="1">
        <v>20</v>
      </c>
      <c r="Q3548" s="1">
        <v>20</v>
      </c>
      <c r="R3548" s="3" t="s">
        <v>61</v>
      </c>
      <c r="S3548" s="3" t="s">
        <v>61</v>
      </c>
      <c r="T3548" s="1">
        <v>100</v>
      </c>
      <c r="U3548" s="8">
        <v>440</v>
      </c>
    </row>
    <row r="3549" spans="3:21" x14ac:dyDescent="0.2">
      <c r="C3549" s="70"/>
      <c r="D3549" s="67"/>
      <c r="E3549" s="4" t="s">
        <v>44</v>
      </c>
      <c r="F3549" s="52" t="s">
        <v>625</v>
      </c>
      <c r="G3549" s="7">
        <v>14</v>
      </c>
      <c r="H3549" s="9">
        <v>28.571428571428999</v>
      </c>
      <c r="I3549" s="3" t="s">
        <v>61</v>
      </c>
      <c r="J3549" s="1">
        <v>100</v>
      </c>
      <c r="K3549" s="1">
        <v>78.571428571428996</v>
      </c>
      <c r="L3549" s="1">
        <v>21.428571428571001</v>
      </c>
      <c r="M3549" s="1">
        <v>50</v>
      </c>
      <c r="N3549" s="1">
        <v>57.142857142856997</v>
      </c>
      <c r="O3549" s="1">
        <v>71.428571428571004</v>
      </c>
      <c r="P3549" s="1">
        <v>42.857142857143003</v>
      </c>
      <c r="Q3549" s="1">
        <v>7.1428571428570002</v>
      </c>
      <c r="R3549" s="3" t="s">
        <v>61</v>
      </c>
      <c r="S3549" s="3" t="s">
        <v>61</v>
      </c>
      <c r="T3549" s="1">
        <v>100</v>
      </c>
      <c r="U3549" s="8">
        <v>457.142857142857</v>
      </c>
    </row>
    <row r="3550" spans="3:21" x14ac:dyDescent="0.2">
      <c r="C3550" s="70"/>
      <c r="D3550" s="67"/>
      <c r="E3550" s="4" t="s">
        <v>37</v>
      </c>
      <c r="F3550" s="52" t="s">
        <v>625</v>
      </c>
      <c r="G3550" s="7">
        <v>11</v>
      </c>
      <c r="H3550" s="9">
        <v>18.181818181817999</v>
      </c>
      <c r="I3550" s="1">
        <v>18.181818181817999</v>
      </c>
      <c r="J3550" s="1">
        <v>54.545454545455001</v>
      </c>
      <c r="K3550" s="1">
        <v>36.363636363635997</v>
      </c>
      <c r="L3550" s="1">
        <v>45.454545454544999</v>
      </c>
      <c r="M3550" s="1">
        <v>27.272727272727</v>
      </c>
      <c r="N3550" s="1">
        <v>36.363636363635997</v>
      </c>
      <c r="O3550" s="1">
        <v>36.363636363635997</v>
      </c>
      <c r="P3550" s="1">
        <v>18.181818181817999</v>
      </c>
      <c r="Q3550" s="1">
        <v>9.0909090909089993</v>
      </c>
      <c r="R3550" s="3" t="s">
        <v>61</v>
      </c>
      <c r="S3550" s="1">
        <v>27.272727272727</v>
      </c>
      <c r="T3550" s="1">
        <v>72.727272727273004</v>
      </c>
      <c r="U3550" s="8">
        <v>327.27272727272702</v>
      </c>
    </row>
    <row r="3551" spans="3:21" x14ac:dyDescent="0.2">
      <c r="C3551" s="70"/>
      <c r="D3551" s="66" t="s">
        <v>21</v>
      </c>
      <c r="E3551" s="5" t="s">
        <v>39</v>
      </c>
      <c r="F3551" s="51" t="s">
        <v>624</v>
      </c>
      <c r="G3551" s="6">
        <v>283</v>
      </c>
      <c r="H3551" s="13">
        <v>26.501766784451998</v>
      </c>
      <c r="I3551" s="2">
        <v>2.473498233216</v>
      </c>
      <c r="J3551" s="2">
        <v>70.318021201413003</v>
      </c>
      <c r="K3551" s="2">
        <v>60.424028268550998</v>
      </c>
      <c r="L3551" s="2">
        <v>32.862190812721003</v>
      </c>
      <c r="M3551" s="2">
        <v>42.049469964663999</v>
      </c>
      <c r="N3551" s="2">
        <v>31.448763250883001</v>
      </c>
      <c r="O3551" s="2">
        <v>33.21554770318</v>
      </c>
      <c r="P3551" s="2">
        <v>6.3604240282689997</v>
      </c>
      <c r="Q3551" s="2">
        <v>1.0600706713779999</v>
      </c>
      <c r="R3551" s="2">
        <v>0.70671378091899995</v>
      </c>
      <c r="S3551" s="2">
        <v>21.201413427561999</v>
      </c>
      <c r="T3551" s="2">
        <v>78.091872791518995</v>
      </c>
      <c r="U3551" s="11">
        <v>328.62190812720797</v>
      </c>
    </row>
    <row r="3552" spans="3:21" x14ac:dyDescent="0.2">
      <c r="C3552" s="70"/>
      <c r="D3552" s="67"/>
      <c r="E3552" s="4" t="s">
        <v>40</v>
      </c>
      <c r="F3552" s="52" t="s">
        <v>624</v>
      </c>
      <c r="G3552" s="7">
        <v>435</v>
      </c>
      <c r="H3552" s="9">
        <v>39.540229885057002</v>
      </c>
      <c r="I3552" s="1">
        <v>6.8965517241379999</v>
      </c>
      <c r="J3552" s="1">
        <v>93.333333333333002</v>
      </c>
      <c r="K3552" s="1">
        <v>81.149425287355996</v>
      </c>
      <c r="L3552" s="1">
        <v>41.149425287356003</v>
      </c>
      <c r="M3552" s="1">
        <v>68.965517241379004</v>
      </c>
      <c r="N3552" s="1">
        <v>63.448275862069003</v>
      </c>
      <c r="O3552" s="1">
        <v>71.954022988505997</v>
      </c>
      <c r="P3552" s="1">
        <v>10.114942528736</v>
      </c>
      <c r="Q3552" s="1">
        <v>2.0689655172410002</v>
      </c>
      <c r="R3552" s="3" t="s">
        <v>61</v>
      </c>
      <c r="S3552" s="1">
        <v>1.609195402299</v>
      </c>
      <c r="T3552" s="1">
        <v>98.390804597701006</v>
      </c>
      <c r="U3552" s="8">
        <v>480.22988505747099</v>
      </c>
    </row>
    <row r="3553" spans="3:21" x14ac:dyDescent="0.2">
      <c r="C3553" s="70"/>
      <c r="D3553" s="67"/>
      <c r="E3553" s="4" t="s">
        <v>41</v>
      </c>
      <c r="F3553" s="52" t="s">
        <v>624</v>
      </c>
      <c r="G3553" s="7">
        <v>0</v>
      </c>
      <c r="H3553" s="17" t="s">
        <v>61</v>
      </c>
      <c r="I3553" s="3" t="s">
        <v>61</v>
      </c>
      <c r="J3553" s="3" t="s">
        <v>61</v>
      </c>
      <c r="K3553" s="3" t="s">
        <v>61</v>
      </c>
      <c r="L3553" s="3" t="s">
        <v>61</v>
      </c>
      <c r="M3553" s="3" t="s">
        <v>61</v>
      </c>
      <c r="N3553" s="3" t="s">
        <v>61</v>
      </c>
      <c r="O3553" s="3" t="s">
        <v>61</v>
      </c>
      <c r="P3553" s="3" t="s">
        <v>61</v>
      </c>
      <c r="Q3553" s="3" t="s">
        <v>61</v>
      </c>
      <c r="R3553" s="3" t="s">
        <v>61</v>
      </c>
      <c r="S3553" s="3" t="s">
        <v>61</v>
      </c>
      <c r="T3553" s="3" t="s">
        <v>61</v>
      </c>
      <c r="U3553" s="18" t="s">
        <v>61</v>
      </c>
    </row>
    <row r="3554" spans="3:21" x14ac:dyDescent="0.2">
      <c r="C3554" s="70"/>
      <c r="D3554" s="67"/>
      <c r="E3554" s="4" t="s">
        <v>42</v>
      </c>
      <c r="F3554" s="52" t="s">
        <v>625</v>
      </c>
      <c r="G3554" s="7">
        <v>14</v>
      </c>
      <c r="H3554" s="9">
        <v>50</v>
      </c>
      <c r="I3554" s="3" t="s">
        <v>61</v>
      </c>
      <c r="J3554" s="1">
        <v>92.857142857143003</v>
      </c>
      <c r="K3554" s="1">
        <v>71.428571428571004</v>
      </c>
      <c r="L3554" s="1">
        <v>42.857142857143003</v>
      </c>
      <c r="M3554" s="1">
        <v>64.285714285713993</v>
      </c>
      <c r="N3554" s="1">
        <v>57.142857142856997</v>
      </c>
      <c r="O3554" s="1">
        <v>50</v>
      </c>
      <c r="P3554" s="1">
        <v>7.1428571428570002</v>
      </c>
      <c r="Q3554" s="3" t="s">
        <v>61</v>
      </c>
      <c r="R3554" s="3" t="s">
        <v>61</v>
      </c>
      <c r="S3554" s="1">
        <v>7.1428571428570002</v>
      </c>
      <c r="T3554" s="1">
        <v>92.857142857143003</v>
      </c>
      <c r="U3554" s="8">
        <v>442.857142857143</v>
      </c>
    </row>
    <row r="3555" spans="3:21" x14ac:dyDescent="0.2">
      <c r="C3555" s="70"/>
      <c r="D3555" s="67"/>
      <c r="E3555" s="4" t="s">
        <v>43</v>
      </c>
      <c r="F3555" s="52" t="s">
        <v>625</v>
      </c>
      <c r="G3555" s="7">
        <v>5</v>
      </c>
      <c r="H3555" s="9">
        <v>20</v>
      </c>
      <c r="I3555" s="3" t="s">
        <v>61</v>
      </c>
      <c r="J3555" s="1">
        <v>40</v>
      </c>
      <c r="K3555" s="1">
        <v>20</v>
      </c>
      <c r="L3555" s="1">
        <v>20</v>
      </c>
      <c r="M3555" s="1">
        <v>40</v>
      </c>
      <c r="N3555" s="1">
        <v>20</v>
      </c>
      <c r="O3555" s="1">
        <v>20</v>
      </c>
      <c r="P3555" s="3" t="s">
        <v>61</v>
      </c>
      <c r="Q3555" s="3" t="s">
        <v>61</v>
      </c>
      <c r="R3555" s="3" t="s">
        <v>61</v>
      </c>
      <c r="S3555" s="1">
        <v>60</v>
      </c>
      <c r="T3555" s="1">
        <v>40</v>
      </c>
      <c r="U3555" s="8">
        <v>240</v>
      </c>
    </row>
    <row r="3556" spans="3:21" x14ac:dyDescent="0.2">
      <c r="C3556" s="70"/>
      <c r="D3556" s="67"/>
      <c r="E3556" s="4" t="s">
        <v>44</v>
      </c>
      <c r="F3556" s="52" t="s">
        <v>625</v>
      </c>
      <c r="G3556" s="7">
        <v>17</v>
      </c>
      <c r="H3556" s="9">
        <v>23.529411764706001</v>
      </c>
      <c r="I3556" s="1">
        <v>5.8823529411760003</v>
      </c>
      <c r="J3556" s="1">
        <v>58.823529411765001</v>
      </c>
      <c r="K3556" s="1">
        <v>64.705882352941003</v>
      </c>
      <c r="L3556" s="1">
        <v>23.529411764706001</v>
      </c>
      <c r="M3556" s="1">
        <v>47.058823529412003</v>
      </c>
      <c r="N3556" s="1">
        <v>41.176470588234999</v>
      </c>
      <c r="O3556" s="1">
        <v>41.176470588234999</v>
      </c>
      <c r="P3556" s="1">
        <v>5.8823529411760003</v>
      </c>
      <c r="Q3556" s="1">
        <v>5.8823529411760003</v>
      </c>
      <c r="R3556" s="3" t="s">
        <v>61</v>
      </c>
      <c r="S3556" s="1">
        <v>17.647058823529001</v>
      </c>
      <c r="T3556" s="1">
        <v>82.352941176471006</v>
      </c>
      <c r="U3556" s="8">
        <v>335.29411764705901</v>
      </c>
    </row>
    <row r="3557" spans="3:21" x14ac:dyDescent="0.2">
      <c r="C3557" s="70"/>
      <c r="D3557" s="67"/>
      <c r="E3557" s="4" t="s">
        <v>37</v>
      </c>
      <c r="F3557" s="52" t="s">
        <v>625</v>
      </c>
      <c r="G3557" s="7">
        <v>11</v>
      </c>
      <c r="H3557" s="9">
        <v>45.454545454544999</v>
      </c>
      <c r="I3557" s="1">
        <v>9.0909090909089993</v>
      </c>
      <c r="J3557" s="1">
        <v>90.909090909091006</v>
      </c>
      <c r="K3557" s="1">
        <v>54.545454545455001</v>
      </c>
      <c r="L3557" s="1">
        <v>36.363636363635997</v>
      </c>
      <c r="M3557" s="1">
        <v>27.272727272727</v>
      </c>
      <c r="N3557" s="1">
        <v>36.363636363635997</v>
      </c>
      <c r="O3557" s="1">
        <v>18.181818181817999</v>
      </c>
      <c r="P3557" s="3" t="s">
        <v>61</v>
      </c>
      <c r="Q3557" s="1">
        <v>9.0909090909089993</v>
      </c>
      <c r="R3557" s="3" t="s">
        <v>61</v>
      </c>
      <c r="S3557" s="1">
        <v>9.0909090909089993</v>
      </c>
      <c r="T3557" s="1">
        <v>90.909090909091006</v>
      </c>
      <c r="U3557" s="8">
        <v>336.36363636363598</v>
      </c>
    </row>
    <row r="3558" spans="3:21" x14ac:dyDescent="0.2">
      <c r="C3558" s="66" t="s">
        <v>45</v>
      </c>
      <c r="D3558" s="64" t="s">
        <v>19</v>
      </c>
      <c r="E3558" s="5" t="s">
        <v>46</v>
      </c>
      <c r="F3558" s="51" t="s">
        <v>624</v>
      </c>
      <c r="G3558" s="6">
        <v>770</v>
      </c>
      <c r="H3558" s="13">
        <v>33.636363636364003</v>
      </c>
      <c r="I3558" s="2">
        <v>6.103896103896</v>
      </c>
      <c r="J3558" s="2">
        <v>88.311688311688002</v>
      </c>
      <c r="K3558" s="2">
        <v>78.181818181818002</v>
      </c>
      <c r="L3558" s="2">
        <v>32.467532467532003</v>
      </c>
      <c r="M3558" s="2">
        <v>70.389610389609999</v>
      </c>
      <c r="N3558" s="2">
        <v>60.519480519481</v>
      </c>
      <c r="O3558" s="2">
        <v>72.467532467531996</v>
      </c>
      <c r="P3558" s="2">
        <v>9.3506493506490003</v>
      </c>
      <c r="Q3558" s="2">
        <v>1.948051948052</v>
      </c>
      <c r="R3558" s="14" t="s">
        <v>61</v>
      </c>
      <c r="S3558" s="2">
        <v>5.9740259740260004</v>
      </c>
      <c r="T3558" s="2">
        <v>94.025974025973994</v>
      </c>
      <c r="U3558" s="11">
        <v>459.35064935064901</v>
      </c>
    </row>
    <row r="3559" spans="3:21" ht="26" x14ac:dyDescent="0.2">
      <c r="C3559" s="70"/>
      <c r="D3559" s="65"/>
      <c r="E3559" s="4" t="s">
        <v>47</v>
      </c>
      <c r="F3559" s="52" t="s">
        <v>624</v>
      </c>
      <c r="G3559" s="7">
        <v>335</v>
      </c>
      <c r="H3559" s="9">
        <v>35.223880597014997</v>
      </c>
      <c r="I3559" s="1">
        <v>4.477611940299</v>
      </c>
      <c r="J3559" s="1">
        <v>87.164179104477995</v>
      </c>
      <c r="K3559" s="1">
        <v>74.626865671641994</v>
      </c>
      <c r="L3559" s="1">
        <v>37.611940298507001</v>
      </c>
      <c r="M3559" s="1">
        <v>62.089552238806</v>
      </c>
      <c r="N3559" s="1">
        <v>56.417910447761003</v>
      </c>
      <c r="O3559" s="1">
        <v>62.089552238806</v>
      </c>
      <c r="P3559" s="1">
        <v>10.447761194030001</v>
      </c>
      <c r="Q3559" s="1">
        <v>1.492537313433</v>
      </c>
      <c r="R3559" s="3" t="s">
        <v>61</v>
      </c>
      <c r="S3559" s="1">
        <v>8.9552238805969999</v>
      </c>
      <c r="T3559" s="1">
        <v>91.044776119402997</v>
      </c>
      <c r="U3559" s="8">
        <v>440.597014925373</v>
      </c>
    </row>
    <row r="3560" spans="3:21" x14ac:dyDescent="0.2">
      <c r="C3560" s="70"/>
      <c r="D3560" s="65"/>
      <c r="E3560" s="4" t="s">
        <v>48</v>
      </c>
      <c r="F3560" s="52" t="s">
        <v>625</v>
      </c>
      <c r="G3560" s="7">
        <v>34</v>
      </c>
      <c r="H3560" s="9">
        <v>29.411764705882</v>
      </c>
      <c r="I3560" s="1">
        <v>5.8823529411760003</v>
      </c>
      <c r="J3560" s="1">
        <v>79.411764705882007</v>
      </c>
      <c r="K3560" s="1">
        <v>67.647058823528994</v>
      </c>
      <c r="L3560" s="1">
        <v>47.058823529412003</v>
      </c>
      <c r="M3560" s="1">
        <v>44.117647058823998</v>
      </c>
      <c r="N3560" s="1">
        <v>29.411764705882</v>
      </c>
      <c r="O3560" s="1">
        <v>47.058823529412003</v>
      </c>
      <c r="P3560" s="1">
        <v>5.8823529411760003</v>
      </c>
      <c r="Q3560" s="3" t="s">
        <v>61</v>
      </c>
      <c r="R3560" s="3" t="s">
        <v>61</v>
      </c>
      <c r="S3560" s="1">
        <v>11.764705882353001</v>
      </c>
      <c r="T3560" s="1">
        <v>88.235294117647001</v>
      </c>
      <c r="U3560" s="8">
        <v>367.64705882352899</v>
      </c>
    </row>
    <row r="3561" spans="3:21" ht="39" x14ac:dyDescent="0.2">
      <c r="C3561" s="70"/>
      <c r="D3561" s="65"/>
      <c r="E3561" s="4" t="s">
        <v>49</v>
      </c>
      <c r="F3561" s="52" t="s">
        <v>624</v>
      </c>
      <c r="G3561" s="7">
        <v>318</v>
      </c>
      <c r="H3561" s="9">
        <v>23.584905660377</v>
      </c>
      <c r="I3561" s="1">
        <v>2.8301886792449999</v>
      </c>
      <c r="J3561" s="1">
        <v>75.471698113208006</v>
      </c>
      <c r="K3561" s="1">
        <v>60.377358490566003</v>
      </c>
      <c r="L3561" s="1">
        <v>36.477987421384</v>
      </c>
      <c r="M3561" s="1">
        <v>44.968553459119001</v>
      </c>
      <c r="N3561" s="1">
        <v>37.735849056604003</v>
      </c>
      <c r="O3561" s="1">
        <v>41.509433962263998</v>
      </c>
      <c r="P3561" s="1">
        <v>7.8616352201259998</v>
      </c>
      <c r="Q3561" s="1">
        <v>2.2012578616349998</v>
      </c>
      <c r="R3561" s="1">
        <v>0.62893081761000003</v>
      </c>
      <c r="S3561" s="1">
        <v>16.981132075472001</v>
      </c>
      <c r="T3561" s="1">
        <v>82.389937106917998</v>
      </c>
      <c r="U3561" s="8">
        <v>350.62893081761001</v>
      </c>
    </row>
    <row r="3562" spans="3:21" x14ac:dyDescent="0.2">
      <c r="C3562" s="70"/>
      <c r="D3562" s="65"/>
      <c r="E3562" s="4" t="s">
        <v>50</v>
      </c>
      <c r="F3562" s="52" t="s">
        <v>625</v>
      </c>
      <c r="G3562" s="7">
        <v>18</v>
      </c>
      <c r="H3562" s="9">
        <v>33.333333333333002</v>
      </c>
      <c r="I3562" s="1">
        <v>11.111111111111001</v>
      </c>
      <c r="J3562" s="1">
        <v>50</v>
      </c>
      <c r="K3562" s="1">
        <v>50</v>
      </c>
      <c r="L3562" s="1">
        <v>22.222222222222001</v>
      </c>
      <c r="M3562" s="1">
        <v>5.5555555555560003</v>
      </c>
      <c r="N3562" s="1">
        <v>5.5555555555560003</v>
      </c>
      <c r="O3562" s="1">
        <v>16.666666666666998</v>
      </c>
      <c r="P3562" s="1">
        <v>5.5555555555560003</v>
      </c>
      <c r="Q3562" s="3" t="s">
        <v>61</v>
      </c>
      <c r="R3562" s="1">
        <v>5.5555555555560003</v>
      </c>
      <c r="S3562" s="1">
        <v>27.777777777777999</v>
      </c>
      <c r="T3562" s="1">
        <v>66.666666666666998</v>
      </c>
      <c r="U3562" s="8">
        <v>233.333333333333</v>
      </c>
    </row>
    <row r="3563" spans="3:21" x14ac:dyDescent="0.2">
      <c r="C3563" s="70"/>
      <c r="D3563" s="65"/>
      <c r="E3563" s="4" t="s">
        <v>44</v>
      </c>
      <c r="F3563" s="52" t="s">
        <v>625</v>
      </c>
      <c r="G3563" s="7">
        <v>25</v>
      </c>
      <c r="H3563" s="9">
        <v>40</v>
      </c>
      <c r="I3563" s="3" t="s">
        <v>61</v>
      </c>
      <c r="J3563" s="1">
        <v>64</v>
      </c>
      <c r="K3563" s="1">
        <v>60</v>
      </c>
      <c r="L3563" s="1">
        <v>28</v>
      </c>
      <c r="M3563" s="1">
        <v>48</v>
      </c>
      <c r="N3563" s="1">
        <v>32</v>
      </c>
      <c r="O3563" s="1">
        <v>44</v>
      </c>
      <c r="P3563" s="1">
        <v>4</v>
      </c>
      <c r="Q3563" s="1">
        <v>4</v>
      </c>
      <c r="R3563" s="3" t="s">
        <v>61</v>
      </c>
      <c r="S3563" s="1">
        <v>24</v>
      </c>
      <c r="T3563" s="1">
        <v>76</v>
      </c>
      <c r="U3563" s="8">
        <v>348</v>
      </c>
    </row>
    <row r="3564" spans="3:21" x14ac:dyDescent="0.2">
      <c r="C3564" s="70"/>
      <c r="D3564" s="65"/>
      <c r="E3564" s="4" t="s">
        <v>37</v>
      </c>
      <c r="F3564" s="52" t="s">
        <v>625</v>
      </c>
      <c r="G3564" s="7">
        <v>28</v>
      </c>
      <c r="H3564" s="9">
        <v>35.714285714286</v>
      </c>
      <c r="I3564" s="1">
        <v>14.285714285714</v>
      </c>
      <c r="J3564" s="1">
        <v>75</v>
      </c>
      <c r="K3564" s="1">
        <v>67.857142857143003</v>
      </c>
      <c r="L3564" s="1">
        <v>39.285714285714</v>
      </c>
      <c r="M3564" s="1">
        <v>67.857142857143003</v>
      </c>
      <c r="N3564" s="1">
        <v>53.571428571429003</v>
      </c>
      <c r="O3564" s="1">
        <v>57.142857142856997</v>
      </c>
      <c r="P3564" s="1">
        <v>21.428571428571001</v>
      </c>
      <c r="Q3564" s="1">
        <v>10.714285714286</v>
      </c>
      <c r="R3564" s="3" t="s">
        <v>61</v>
      </c>
      <c r="S3564" s="1">
        <v>7.1428571428570002</v>
      </c>
      <c r="T3564" s="1">
        <v>92.857142857143003</v>
      </c>
      <c r="U3564" s="8">
        <v>450</v>
      </c>
    </row>
    <row r="3565" spans="3:21" x14ac:dyDescent="0.2">
      <c r="C3565" s="70"/>
      <c r="D3565" s="65"/>
      <c r="E3565" s="4" t="s">
        <v>51</v>
      </c>
      <c r="F3565" s="52" t="s">
        <v>624</v>
      </c>
      <c r="G3565" s="7">
        <v>1105</v>
      </c>
      <c r="H3565" s="9">
        <v>34.117647058823998</v>
      </c>
      <c r="I3565" s="1">
        <v>5.6108597285070001</v>
      </c>
      <c r="J3565" s="1">
        <v>87.963800904977006</v>
      </c>
      <c r="K3565" s="1">
        <v>77.104072398189999</v>
      </c>
      <c r="L3565" s="1">
        <v>34.027149321266997</v>
      </c>
      <c r="M3565" s="1">
        <v>67.873303167421</v>
      </c>
      <c r="N3565" s="1">
        <v>59.276018099547997</v>
      </c>
      <c r="O3565" s="1">
        <v>69.321266968326</v>
      </c>
      <c r="P3565" s="1">
        <v>9.683257918552</v>
      </c>
      <c r="Q3565" s="1">
        <v>1.8099547511309999</v>
      </c>
      <c r="R3565" s="3" t="s">
        <v>61</v>
      </c>
      <c r="S3565" s="1">
        <v>6.877828054299</v>
      </c>
      <c r="T3565" s="1">
        <v>93.122171945700998</v>
      </c>
      <c r="U3565" s="8">
        <v>453.665158371041</v>
      </c>
    </row>
    <row r="3566" spans="3:21" x14ac:dyDescent="0.2">
      <c r="C3566" s="70"/>
      <c r="D3566" s="65"/>
      <c r="E3566" s="4" t="s">
        <v>52</v>
      </c>
      <c r="F3566" s="52" t="s">
        <v>624</v>
      </c>
      <c r="G3566" s="7">
        <v>352</v>
      </c>
      <c r="H3566" s="9">
        <v>24.147727272727</v>
      </c>
      <c r="I3566" s="1">
        <v>3.125</v>
      </c>
      <c r="J3566" s="1">
        <v>75.852272727273004</v>
      </c>
      <c r="K3566" s="1">
        <v>61.079545454544999</v>
      </c>
      <c r="L3566" s="1">
        <v>37.5</v>
      </c>
      <c r="M3566" s="1">
        <v>44.886363636364003</v>
      </c>
      <c r="N3566" s="1">
        <v>36.931818181818002</v>
      </c>
      <c r="O3566" s="1">
        <v>42.045454545455001</v>
      </c>
      <c r="P3566" s="1">
        <v>7.6704545454549997</v>
      </c>
      <c r="Q3566" s="1">
        <v>1.988636363636</v>
      </c>
      <c r="R3566" s="1">
        <v>0.56818181818199998</v>
      </c>
      <c r="S3566" s="1">
        <v>16.477272727273</v>
      </c>
      <c r="T3566" s="1">
        <v>82.954545454544999</v>
      </c>
      <c r="U3566" s="8">
        <v>352.27272727272702</v>
      </c>
    </row>
    <row r="3567" spans="3:21" x14ac:dyDescent="0.2">
      <c r="C3567" s="66" t="s">
        <v>53</v>
      </c>
      <c r="D3567" s="64" t="s">
        <v>19</v>
      </c>
      <c r="E3567" s="5" t="s">
        <v>54</v>
      </c>
      <c r="F3567" s="51" t="s">
        <v>624</v>
      </c>
      <c r="G3567" s="6">
        <v>513</v>
      </c>
      <c r="H3567" s="13">
        <v>34.113060428849998</v>
      </c>
      <c r="I3567" s="2">
        <v>4.6783625730990002</v>
      </c>
      <c r="J3567" s="2">
        <v>83.625730994151994</v>
      </c>
      <c r="K3567" s="2">
        <v>71.929824561404004</v>
      </c>
      <c r="L3567" s="2">
        <v>31.968810916178999</v>
      </c>
      <c r="M3567" s="2">
        <v>64.912280701754</v>
      </c>
      <c r="N3567" s="2">
        <v>54.385964912280997</v>
      </c>
      <c r="O3567" s="2">
        <v>65.302144249513006</v>
      </c>
      <c r="P3567" s="2">
        <v>7.7972709551659998</v>
      </c>
      <c r="Q3567" s="2">
        <v>2.5341130604290001</v>
      </c>
      <c r="R3567" s="2">
        <v>0.58479532163699999</v>
      </c>
      <c r="S3567" s="2">
        <v>9.9415204678359999</v>
      </c>
      <c r="T3567" s="2">
        <v>89.473684210526002</v>
      </c>
      <c r="U3567" s="11">
        <v>431.77387914230002</v>
      </c>
    </row>
    <row r="3568" spans="3:21" x14ac:dyDescent="0.2">
      <c r="C3568" s="70"/>
      <c r="D3568" s="65"/>
      <c r="E3568" s="4" t="s">
        <v>55</v>
      </c>
      <c r="F3568" s="52" t="s">
        <v>624</v>
      </c>
      <c r="G3568" s="7">
        <v>639</v>
      </c>
      <c r="H3568" s="9">
        <v>29.890453834115998</v>
      </c>
      <c r="I3568" s="1">
        <v>5.4773082942100002</v>
      </c>
      <c r="J3568" s="1">
        <v>84.976525821595999</v>
      </c>
      <c r="K3568" s="1">
        <v>74.647887323944005</v>
      </c>
      <c r="L3568" s="1">
        <v>36.619718309859003</v>
      </c>
      <c r="M3568" s="1">
        <v>60.250391236307003</v>
      </c>
      <c r="N3568" s="1">
        <v>53.208137715180001</v>
      </c>
      <c r="O3568" s="1">
        <v>61.502347417839999</v>
      </c>
      <c r="P3568" s="1">
        <v>10.015649452269001</v>
      </c>
      <c r="Q3568" s="1">
        <v>2.0344287949919999</v>
      </c>
      <c r="R3568" s="3" t="s">
        <v>61</v>
      </c>
      <c r="S3568" s="1">
        <v>9.2331768388109996</v>
      </c>
      <c r="T3568" s="1">
        <v>90.766823161188995</v>
      </c>
      <c r="U3568" s="8">
        <v>427.85602503912401</v>
      </c>
    </row>
    <row r="3569" spans="2:22" x14ac:dyDescent="0.2">
      <c r="C3569" s="70"/>
      <c r="D3569" s="65"/>
      <c r="E3569" s="4" t="s">
        <v>56</v>
      </c>
      <c r="F3569" s="52" t="s">
        <v>624</v>
      </c>
      <c r="G3569" s="7">
        <v>376</v>
      </c>
      <c r="H3569" s="9">
        <v>32.446808510638</v>
      </c>
      <c r="I3569" s="1">
        <v>5.3191489361700004</v>
      </c>
      <c r="J3569" s="1">
        <v>83.244680851064004</v>
      </c>
      <c r="K3569" s="1">
        <v>70.212765957447004</v>
      </c>
      <c r="L3569" s="1">
        <v>35.106382978722998</v>
      </c>
      <c r="M3569" s="1">
        <v>59.042553191488999</v>
      </c>
      <c r="N3569" s="1">
        <v>50.531914893617</v>
      </c>
      <c r="O3569" s="1">
        <v>57.446808510638</v>
      </c>
      <c r="P3569" s="1">
        <v>10.106382978723</v>
      </c>
      <c r="Q3569" s="1">
        <v>1.3297872340429999</v>
      </c>
      <c r="R3569" s="3" t="s">
        <v>61</v>
      </c>
      <c r="S3569" s="1">
        <v>9.8404255319150007</v>
      </c>
      <c r="T3569" s="1">
        <v>90.159574468084998</v>
      </c>
      <c r="U3569" s="8">
        <v>414.627659574468</v>
      </c>
    </row>
    <row r="3570" spans="2:22" x14ac:dyDescent="0.2">
      <c r="C3570" s="66" t="s">
        <v>57</v>
      </c>
      <c r="D3570" s="64" t="s">
        <v>19</v>
      </c>
      <c r="E3570" s="5" t="s">
        <v>58</v>
      </c>
      <c r="F3570" s="51" t="s">
        <v>624</v>
      </c>
      <c r="G3570" s="6">
        <v>537</v>
      </c>
      <c r="H3570" s="13">
        <v>32.216014897579001</v>
      </c>
      <c r="I3570" s="2">
        <v>4.0968342644320002</v>
      </c>
      <c r="J3570" s="2">
        <v>84.171322160149003</v>
      </c>
      <c r="K3570" s="2">
        <v>72.439478584729997</v>
      </c>
      <c r="L3570" s="2">
        <v>32.029795158287001</v>
      </c>
      <c r="M3570" s="2">
        <v>65.176908752328004</v>
      </c>
      <c r="N3570" s="2">
        <v>51.396648044693002</v>
      </c>
      <c r="O3570" s="2">
        <v>64.618249534450996</v>
      </c>
      <c r="P3570" s="2">
        <v>10.614525139665</v>
      </c>
      <c r="Q3570" s="2">
        <v>1.3035381750470001</v>
      </c>
      <c r="R3570" s="14" t="s">
        <v>61</v>
      </c>
      <c r="S3570" s="2">
        <v>9.3109869646179995</v>
      </c>
      <c r="T3570" s="2">
        <v>90.689013035382004</v>
      </c>
      <c r="U3570" s="11">
        <v>427.37430167597802</v>
      </c>
    </row>
    <row r="3571" spans="2:22" x14ac:dyDescent="0.2">
      <c r="C3571" s="67"/>
      <c r="D3571" s="65"/>
      <c r="E3571" s="4" t="s">
        <v>59</v>
      </c>
      <c r="F3571" s="52" t="s">
        <v>624</v>
      </c>
      <c r="G3571" s="7">
        <v>682</v>
      </c>
      <c r="H3571" s="9">
        <v>33.870967741934997</v>
      </c>
      <c r="I3571" s="1">
        <v>6.011730205279</v>
      </c>
      <c r="J3571" s="1">
        <v>84.164222873900002</v>
      </c>
      <c r="K3571" s="1">
        <v>71.994134897360993</v>
      </c>
      <c r="L3571" s="1">
        <v>35.777126099706997</v>
      </c>
      <c r="M3571" s="1">
        <v>60.117302052786002</v>
      </c>
      <c r="N3571" s="1">
        <v>56.744868035190997</v>
      </c>
      <c r="O3571" s="1">
        <v>60.117302052786002</v>
      </c>
      <c r="P3571" s="1">
        <v>9.2375366568910007</v>
      </c>
      <c r="Q3571" s="1">
        <v>2.9325513196480002</v>
      </c>
      <c r="R3571" s="1">
        <v>0.43988269794700002</v>
      </c>
      <c r="S3571" s="1">
        <v>9.6774193548389995</v>
      </c>
      <c r="T3571" s="1">
        <v>89.882697947213998</v>
      </c>
      <c r="U3571" s="8">
        <v>431.08504398827</v>
      </c>
    </row>
    <row r="3572" spans="2:22" x14ac:dyDescent="0.2">
      <c r="C3572" s="71"/>
      <c r="D3572" s="68"/>
      <c r="E3572" s="19" t="s">
        <v>60</v>
      </c>
      <c r="F3572" s="53" t="s">
        <v>624</v>
      </c>
      <c r="G3572" s="21">
        <v>309</v>
      </c>
      <c r="H3572" s="36">
        <v>27.184466019416998</v>
      </c>
      <c r="I3572" s="16">
        <v>5.1779935275079998</v>
      </c>
      <c r="J3572" s="16">
        <v>83.818770226536998</v>
      </c>
      <c r="K3572" s="16">
        <v>74.433656957929003</v>
      </c>
      <c r="L3572" s="16">
        <v>36.893203883494998</v>
      </c>
      <c r="M3572" s="16">
        <v>58.252427184466001</v>
      </c>
      <c r="N3572" s="16">
        <v>47.249190938510999</v>
      </c>
      <c r="O3572" s="16">
        <v>60.517799352750998</v>
      </c>
      <c r="P3572" s="16">
        <v>7.1197411003240001</v>
      </c>
      <c r="Q3572" s="16">
        <v>1.2944983818769999</v>
      </c>
      <c r="R3572" s="38" t="s">
        <v>61</v>
      </c>
      <c r="S3572" s="16">
        <v>10.032362459547</v>
      </c>
      <c r="T3572" s="16">
        <v>89.967637540452998</v>
      </c>
      <c r="U3572" s="34">
        <v>411.97411003236198</v>
      </c>
    </row>
    <row r="3573" spans="2:22" x14ac:dyDescent="0.2">
      <c r="C3573" s="44" t="s">
        <v>626</v>
      </c>
    </row>
    <row r="3574" spans="2:22" x14ac:dyDescent="0.2">
      <c r="B3574" s="22" t="str">
        <f xml:space="preserve"> HYPERLINK("#'目次'!B49", "[43]")</f>
        <v>[43]</v>
      </c>
      <c r="C3574" s="58" t="s">
        <v>494</v>
      </c>
      <c r="D3574" s="59"/>
      <c r="E3574" s="59"/>
      <c r="F3574" s="59"/>
      <c r="G3574" s="59"/>
      <c r="H3574" s="59"/>
      <c r="I3574" s="59"/>
      <c r="J3574" s="59"/>
      <c r="K3574" s="59"/>
      <c r="L3574" s="59"/>
      <c r="M3574" s="59"/>
      <c r="N3574" s="59"/>
      <c r="O3574" s="59"/>
      <c r="P3574" s="59"/>
      <c r="Q3574" s="59"/>
      <c r="R3574" s="59"/>
      <c r="S3574" s="59"/>
      <c r="T3574" s="59"/>
      <c r="U3574" s="59"/>
      <c r="V3574" s="59"/>
    </row>
    <row r="3577" spans="2:22" x14ac:dyDescent="0.2">
      <c r="C3577" s="58" t="s">
        <v>13</v>
      </c>
      <c r="D3577" s="59"/>
      <c r="E3577" s="59"/>
      <c r="F3577" s="59"/>
      <c r="G3577" s="59"/>
      <c r="H3577" s="59"/>
      <c r="I3577" s="59"/>
      <c r="J3577" s="59"/>
      <c r="K3577" s="59"/>
      <c r="L3577" s="59"/>
      <c r="M3577" s="59"/>
      <c r="N3577" s="59"/>
      <c r="O3577" s="59"/>
      <c r="P3577" s="59"/>
      <c r="Q3577" s="59"/>
      <c r="R3577" s="59"/>
      <c r="S3577" s="59"/>
      <c r="T3577" s="59"/>
      <c r="U3577" s="59"/>
      <c r="V3577" s="59"/>
    </row>
    <row r="3578" spans="2:22" ht="65" x14ac:dyDescent="0.2">
      <c r="C3578" s="60"/>
      <c r="D3578" s="61"/>
      <c r="E3578" s="61"/>
      <c r="F3578" s="61"/>
      <c r="G3578" s="20" t="s">
        <v>14</v>
      </c>
      <c r="H3578" s="25" t="s">
        <v>481</v>
      </c>
      <c r="I3578" s="10" t="s">
        <v>482</v>
      </c>
      <c r="J3578" s="10" t="s">
        <v>483</v>
      </c>
      <c r="K3578" s="10" t="s">
        <v>484</v>
      </c>
      <c r="L3578" s="10" t="s">
        <v>485</v>
      </c>
      <c r="M3578" s="10" t="s">
        <v>486</v>
      </c>
      <c r="N3578" s="10" t="s">
        <v>487</v>
      </c>
      <c r="O3578" s="10" t="s">
        <v>488</v>
      </c>
      <c r="P3578" s="10" t="s">
        <v>489</v>
      </c>
      <c r="Q3578" s="10" t="s">
        <v>44</v>
      </c>
      <c r="R3578" s="10" t="s">
        <v>490</v>
      </c>
      <c r="S3578" s="10" t="s">
        <v>37</v>
      </c>
      <c r="T3578" s="10" t="s">
        <v>495</v>
      </c>
      <c r="U3578" s="26" t="s">
        <v>137</v>
      </c>
    </row>
    <row r="3579" spans="2:22" x14ac:dyDescent="0.2">
      <c r="C3579" s="62"/>
      <c r="D3579" s="63"/>
      <c r="E3579" s="63"/>
      <c r="F3579" s="63"/>
      <c r="G3579" s="23"/>
      <c r="H3579" s="31"/>
      <c r="I3579" s="12"/>
      <c r="J3579" s="12"/>
      <c r="K3579" s="12"/>
      <c r="L3579" s="12"/>
      <c r="M3579" s="12"/>
      <c r="N3579" s="12"/>
      <c r="O3579" s="12"/>
      <c r="P3579" s="12"/>
      <c r="Q3579" s="12"/>
      <c r="R3579" s="12"/>
      <c r="S3579" s="12"/>
      <c r="T3579" s="12"/>
      <c r="U3579" s="28"/>
    </row>
    <row r="3580" spans="2:22" x14ac:dyDescent="0.2">
      <c r="C3580" s="24"/>
      <c r="D3580" s="30"/>
      <c r="E3580" s="29" t="s">
        <v>14</v>
      </c>
      <c r="F3580" s="50" t="s">
        <v>624</v>
      </c>
      <c r="G3580" s="27">
        <v>1528</v>
      </c>
      <c r="H3580" s="15">
        <v>22.120418848168001</v>
      </c>
      <c r="I3580" s="15">
        <v>2.7486910994759999</v>
      </c>
      <c r="J3580" s="15">
        <v>79.908376963351003</v>
      </c>
      <c r="K3580" s="15">
        <v>62.303664921466002</v>
      </c>
      <c r="L3580" s="15">
        <v>28.926701570681001</v>
      </c>
      <c r="M3580" s="15">
        <v>58.835078534030998</v>
      </c>
      <c r="N3580" s="15">
        <v>43.324607329842998</v>
      </c>
      <c r="O3580" s="15">
        <v>53.010471204188001</v>
      </c>
      <c r="P3580" s="15">
        <v>6.4790575916230004</v>
      </c>
      <c r="Q3580" s="15">
        <v>1.701570680628</v>
      </c>
      <c r="R3580" s="15">
        <v>0.13089005235599999</v>
      </c>
      <c r="S3580" s="15">
        <v>12.630890052355999</v>
      </c>
      <c r="T3580" s="15">
        <v>87.238219895287997</v>
      </c>
      <c r="U3580" s="33">
        <v>372.12041884816801</v>
      </c>
    </row>
    <row r="3581" spans="2:22" x14ac:dyDescent="0.2">
      <c r="C3581" s="69" t="s">
        <v>18</v>
      </c>
      <c r="D3581" s="64" t="s">
        <v>19</v>
      </c>
      <c r="E3581" s="5" t="s">
        <v>20</v>
      </c>
      <c r="F3581" s="51" t="s">
        <v>624</v>
      </c>
      <c r="G3581" s="6">
        <v>763</v>
      </c>
      <c r="H3581" s="13">
        <v>19.528178243774999</v>
      </c>
      <c r="I3581" s="2">
        <v>2.62123197903</v>
      </c>
      <c r="J3581" s="2">
        <v>80.996068152031</v>
      </c>
      <c r="K3581" s="2">
        <v>61.205766710353998</v>
      </c>
      <c r="L3581" s="2">
        <v>26.605504587155998</v>
      </c>
      <c r="M3581" s="2">
        <v>62.385321100916997</v>
      </c>
      <c r="N3581" s="2">
        <v>45.216251638270002</v>
      </c>
      <c r="O3581" s="2">
        <v>58.322411533420997</v>
      </c>
      <c r="P3581" s="2">
        <v>6.9462647444299996</v>
      </c>
      <c r="Q3581" s="2">
        <v>1.70380078637</v>
      </c>
      <c r="R3581" s="2">
        <v>0.13106159895200001</v>
      </c>
      <c r="S3581" s="2">
        <v>12.057667103539</v>
      </c>
      <c r="T3581" s="2">
        <v>87.811271297510004</v>
      </c>
      <c r="U3581" s="11">
        <v>377.71952817824399</v>
      </c>
    </row>
    <row r="3582" spans="2:22" x14ac:dyDescent="0.2">
      <c r="C3582" s="70"/>
      <c r="D3582" s="65"/>
      <c r="E3582" s="4" t="s">
        <v>21</v>
      </c>
      <c r="F3582" s="52" t="s">
        <v>624</v>
      </c>
      <c r="G3582" s="7">
        <v>765</v>
      </c>
      <c r="H3582" s="9">
        <v>24.705882352941</v>
      </c>
      <c r="I3582" s="1">
        <v>2.8758169934639999</v>
      </c>
      <c r="J3582" s="1">
        <v>78.823529411764994</v>
      </c>
      <c r="K3582" s="1">
        <v>63.398692810458002</v>
      </c>
      <c r="L3582" s="1">
        <v>31.241830065359</v>
      </c>
      <c r="M3582" s="1">
        <v>55.294117647058997</v>
      </c>
      <c r="N3582" s="1">
        <v>41.437908496732</v>
      </c>
      <c r="O3582" s="1">
        <v>47.712418300654001</v>
      </c>
      <c r="P3582" s="1">
        <v>6.013071895425</v>
      </c>
      <c r="Q3582" s="1">
        <v>1.6993464052289999</v>
      </c>
      <c r="R3582" s="1">
        <v>0.13071895424800001</v>
      </c>
      <c r="S3582" s="1">
        <v>13.202614379085</v>
      </c>
      <c r="T3582" s="1">
        <v>86.666666666666998</v>
      </c>
      <c r="U3582" s="8">
        <v>366.53594771241802</v>
      </c>
    </row>
    <row r="3583" spans="2:22" x14ac:dyDescent="0.2">
      <c r="C3583" s="66" t="s">
        <v>22</v>
      </c>
      <c r="D3583" s="66" t="s">
        <v>23</v>
      </c>
      <c r="E3583" s="5" t="s">
        <v>24</v>
      </c>
      <c r="F3583" s="51" t="s">
        <v>624</v>
      </c>
      <c r="G3583" s="6">
        <v>302</v>
      </c>
      <c r="H3583" s="13">
        <v>12.251655629139</v>
      </c>
      <c r="I3583" s="2">
        <v>2.6490066225170001</v>
      </c>
      <c r="J3583" s="2">
        <v>80.132450331125995</v>
      </c>
      <c r="K3583" s="2">
        <v>51.324503311257999</v>
      </c>
      <c r="L3583" s="2">
        <v>21.854304635761999</v>
      </c>
      <c r="M3583" s="2">
        <v>72.185430463575997</v>
      </c>
      <c r="N3583" s="2">
        <v>48.344370860927</v>
      </c>
      <c r="O3583" s="2">
        <v>64.238410596026</v>
      </c>
      <c r="P3583" s="2">
        <v>6.2913907284770003</v>
      </c>
      <c r="Q3583" s="2">
        <v>1.655629139073</v>
      </c>
      <c r="R3583" s="2">
        <v>0.331125827815</v>
      </c>
      <c r="S3583" s="2">
        <v>9.2715231788079997</v>
      </c>
      <c r="T3583" s="2">
        <v>90.397350993377003</v>
      </c>
      <c r="U3583" s="11">
        <v>370.52980132450301</v>
      </c>
    </row>
    <row r="3584" spans="2:22" x14ac:dyDescent="0.2">
      <c r="C3584" s="70"/>
      <c r="D3584" s="67"/>
      <c r="E3584" s="4" t="s">
        <v>25</v>
      </c>
      <c r="F3584" s="52" t="s">
        <v>624</v>
      </c>
      <c r="G3584" s="7">
        <v>329</v>
      </c>
      <c r="H3584" s="9">
        <v>10.942249240122001</v>
      </c>
      <c r="I3584" s="1">
        <v>1.2158054711249999</v>
      </c>
      <c r="J3584" s="1">
        <v>82.370820668693</v>
      </c>
      <c r="K3584" s="1">
        <v>65.653495440729003</v>
      </c>
      <c r="L3584" s="1">
        <v>21.884498480243</v>
      </c>
      <c r="M3584" s="1">
        <v>70.516717325228001</v>
      </c>
      <c r="N3584" s="1">
        <v>46.808510638298003</v>
      </c>
      <c r="O3584" s="1">
        <v>60.182370820669</v>
      </c>
      <c r="P3584" s="1">
        <v>6.9908814589670003</v>
      </c>
      <c r="Q3584" s="1">
        <v>2.7355623100300002</v>
      </c>
      <c r="R3584" s="1">
        <v>0.30395136778100001</v>
      </c>
      <c r="S3584" s="1">
        <v>12.158054711246001</v>
      </c>
      <c r="T3584" s="1">
        <v>87.537993920972994</v>
      </c>
      <c r="U3584" s="8">
        <v>381.76291793313101</v>
      </c>
    </row>
    <row r="3585" spans="3:21" x14ac:dyDescent="0.2">
      <c r="C3585" s="70"/>
      <c r="D3585" s="67"/>
      <c r="E3585" s="4" t="s">
        <v>26</v>
      </c>
      <c r="F3585" s="52" t="s">
        <v>624</v>
      </c>
      <c r="G3585" s="7">
        <v>355</v>
      </c>
      <c r="H3585" s="9">
        <v>19.436619718309998</v>
      </c>
      <c r="I3585" s="1">
        <v>1.12676056338</v>
      </c>
      <c r="J3585" s="1">
        <v>82.535211267606002</v>
      </c>
      <c r="K3585" s="1">
        <v>67.887323943661997</v>
      </c>
      <c r="L3585" s="1">
        <v>29.577464788732001</v>
      </c>
      <c r="M3585" s="1">
        <v>63.661971830985998</v>
      </c>
      <c r="N3585" s="1">
        <v>49.014084507042</v>
      </c>
      <c r="O3585" s="1">
        <v>57.183098591548998</v>
      </c>
      <c r="P3585" s="1">
        <v>5.3521126760559996</v>
      </c>
      <c r="Q3585" s="1">
        <v>1.9718309859150001</v>
      </c>
      <c r="R3585" s="3" t="s">
        <v>61</v>
      </c>
      <c r="S3585" s="1">
        <v>11.549295774648</v>
      </c>
      <c r="T3585" s="1">
        <v>88.450704225351998</v>
      </c>
      <c r="U3585" s="8">
        <v>389.29577464788701</v>
      </c>
    </row>
    <row r="3586" spans="3:21" x14ac:dyDescent="0.2">
      <c r="C3586" s="70"/>
      <c r="D3586" s="67"/>
      <c r="E3586" s="4" t="s">
        <v>27</v>
      </c>
      <c r="F3586" s="52" t="s">
        <v>624</v>
      </c>
      <c r="G3586" s="7">
        <v>254</v>
      </c>
      <c r="H3586" s="9">
        <v>31.496062992125999</v>
      </c>
      <c r="I3586" s="1">
        <v>3.1496062992130001</v>
      </c>
      <c r="J3586" s="1">
        <v>81.889763779527996</v>
      </c>
      <c r="K3586" s="1">
        <v>64.960629921259994</v>
      </c>
      <c r="L3586" s="1">
        <v>31.889763779528</v>
      </c>
      <c r="M3586" s="1">
        <v>52.755905511811001</v>
      </c>
      <c r="N3586" s="1">
        <v>40.944881889763998</v>
      </c>
      <c r="O3586" s="1">
        <v>49.606299212598003</v>
      </c>
      <c r="P3586" s="1">
        <v>7.0866141732279999</v>
      </c>
      <c r="Q3586" s="1">
        <v>0.39370078740199999</v>
      </c>
      <c r="R3586" s="3" t="s">
        <v>61</v>
      </c>
      <c r="S3586" s="1">
        <v>12.59842519685</v>
      </c>
      <c r="T3586" s="1">
        <v>87.401574803149998</v>
      </c>
      <c r="U3586" s="8">
        <v>376.77165354330702</v>
      </c>
    </row>
    <row r="3587" spans="3:21" x14ac:dyDescent="0.2">
      <c r="C3587" s="70"/>
      <c r="D3587" s="67"/>
      <c r="E3587" s="4" t="s">
        <v>28</v>
      </c>
      <c r="F3587" s="52" t="s">
        <v>624</v>
      </c>
      <c r="G3587" s="7">
        <v>288</v>
      </c>
      <c r="H3587" s="9">
        <v>40.277777777777999</v>
      </c>
      <c r="I3587" s="1">
        <v>6.25</v>
      </c>
      <c r="J3587" s="1">
        <v>71.875</v>
      </c>
      <c r="K3587" s="1">
        <v>60.763888888888999</v>
      </c>
      <c r="L3587" s="1">
        <v>40.972222222222001</v>
      </c>
      <c r="M3587" s="1">
        <v>30.902777777777999</v>
      </c>
      <c r="N3587" s="1">
        <v>29.166666666666998</v>
      </c>
      <c r="O3587" s="1">
        <v>30.902777777777999</v>
      </c>
      <c r="P3587" s="1">
        <v>6.9444444444439997</v>
      </c>
      <c r="Q3587" s="1">
        <v>1.3888888888890001</v>
      </c>
      <c r="R3587" s="3" t="s">
        <v>61</v>
      </c>
      <c r="S3587" s="1">
        <v>18.055555555556001</v>
      </c>
      <c r="T3587" s="1">
        <v>81.944444444444002</v>
      </c>
      <c r="U3587" s="8">
        <v>337.5</v>
      </c>
    </row>
    <row r="3588" spans="3:21" x14ac:dyDescent="0.2">
      <c r="C3588" s="70"/>
      <c r="D3588" s="67"/>
      <c r="E3588" s="4" t="s">
        <v>29</v>
      </c>
      <c r="F3588" s="52" t="s">
        <v>624</v>
      </c>
      <c r="G3588" s="7">
        <v>1226</v>
      </c>
      <c r="H3588" s="9">
        <v>24.551386623165001</v>
      </c>
      <c r="I3588" s="1">
        <v>2.7732463295269998</v>
      </c>
      <c r="J3588" s="1">
        <v>79.853181076672001</v>
      </c>
      <c r="K3588" s="1">
        <v>65.008156606851998</v>
      </c>
      <c r="L3588" s="1">
        <v>30.668841761827</v>
      </c>
      <c r="M3588" s="1">
        <v>55.546492659054003</v>
      </c>
      <c r="N3588" s="1">
        <v>42.088091353997001</v>
      </c>
      <c r="O3588" s="1">
        <v>50.244698205546001</v>
      </c>
      <c r="P3588" s="1">
        <v>6.5252854812400001</v>
      </c>
      <c r="Q3588" s="1">
        <v>1.7128874388249999</v>
      </c>
      <c r="R3588" s="1">
        <v>8.1566068515000006E-2</v>
      </c>
      <c r="S3588" s="1">
        <v>13.458401305057</v>
      </c>
      <c r="T3588" s="1">
        <v>86.460032626426994</v>
      </c>
      <c r="U3588" s="8">
        <v>372.51223491027702</v>
      </c>
    </row>
    <row r="3589" spans="3:21" x14ac:dyDescent="0.2">
      <c r="C3589" s="70"/>
      <c r="D3589" s="67"/>
      <c r="E3589" s="4" t="s">
        <v>30</v>
      </c>
      <c r="F3589" s="52" t="s">
        <v>624</v>
      </c>
      <c r="G3589" s="7">
        <v>542</v>
      </c>
      <c r="H3589" s="9">
        <v>36.162361623616</v>
      </c>
      <c r="I3589" s="1">
        <v>4.7970479704800004</v>
      </c>
      <c r="J3589" s="1">
        <v>76.568265682657</v>
      </c>
      <c r="K3589" s="1">
        <v>62.730627306273</v>
      </c>
      <c r="L3589" s="1">
        <v>36.715867158671998</v>
      </c>
      <c r="M3589" s="1">
        <v>41.143911439114</v>
      </c>
      <c r="N3589" s="1">
        <v>34.686346863468998</v>
      </c>
      <c r="O3589" s="1">
        <v>39.667896678966997</v>
      </c>
      <c r="P3589" s="1">
        <v>7.0110701107009996</v>
      </c>
      <c r="Q3589" s="1">
        <v>0.92250922509199995</v>
      </c>
      <c r="R3589" s="3" t="s">
        <v>61</v>
      </c>
      <c r="S3589" s="1">
        <v>15.49815498155</v>
      </c>
      <c r="T3589" s="1">
        <v>84.501845018449998</v>
      </c>
      <c r="U3589" s="8">
        <v>355.90405904059003</v>
      </c>
    </row>
    <row r="3590" spans="3:21" x14ac:dyDescent="0.2">
      <c r="C3590" s="70"/>
      <c r="D3590" s="66" t="s">
        <v>20</v>
      </c>
      <c r="E3590" s="5" t="s">
        <v>24</v>
      </c>
      <c r="F3590" s="51" t="s">
        <v>624</v>
      </c>
      <c r="G3590" s="6">
        <v>153</v>
      </c>
      <c r="H3590" s="13">
        <v>9.8039215686270005</v>
      </c>
      <c r="I3590" s="2">
        <v>1.9607843137250001</v>
      </c>
      <c r="J3590" s="2">
        <v>81.045751633986995</v>
      </c>
      <c r="K3590" s="2">
        <v>52.287581699345999</v>
      </c>
      <c r="L3590" s="2">
        <v>18.300653594770999</v>
      </c>
      <c r="M3590" s="2">
        <v>77.124183006536001</v>
      </c>
      <c r="N3590" s="2">
        <v>49.019607843137003</v>
      </c>
      <c r="O3590" s="2">
        <v>69.934640522875995</v>
      </c>
      <c r="P3590" s="2">
        <v>9.8039215686270005</v>
      </c>
      <c r="Q3590" s="2">
        <v>2.6143790849670001</v>
      </c>
      <c r="R3590" s="2">
        <v>0.65359477124200005</v>
      </c>
      <c r="S3590" s="2">
        <v>8.4967320261440005</v>
      </c>
      <c r="T3590" s="2">
        <v>90.849673202613999</v>
      </c>
      <c r="U3590" s="11">
        <v>381.04575163398698</v>
      </c>
    </row>
    <row r="3591" spans="3:21" x14ac:dyDescent="0.2">
      <c r="C3591" s="70"/>
      <c r="D3591" s="67"/>
      <c r="E3591" s="4" t="s">
        <v>25</v>
      </c>
      <c r="F3591" s="52" t="s">
        <v>624</v>
      </c>
      <c r="G3591" s="7">
        <v>174</v>
      </c>
      <c r="H3591" s="9">
        <v>9.7701149425290001</v>
      </c>
      <c r="I3591" s="1">
        <v>1.149425287356</v>
      </c>
      <c r="J3591" s="1">
        <v>82.758620689655004</v>
      </c>
      <c r="K3591" s="1">
        <v>62.643678160919997</v>
      </c>
      <c r="L3591" s="1">
        <v>21.264367816092001</v>
      </c>
      <c r="M3591" s="1">
        <v>70.689655172414007</v>
      </c>
      <c r="N3591" s="1">
        <v>46.551724137930997</v>
      </c>
      <c r="O3591" s="1">
        <v>62.643678160919997</v>
      </c>
      <c r="P3591" s="1">
        <v>5.1724137931029999</v>
      </c>
      <c r="Q3591" s="1">
        <v>2.2988505747130001</v>
      </c>
      <c r="R3591" s="3" t="s">
        <v>61</v>
      </c>
      <c r="S3591" s="1">
        <v>12.068965517241001</v>
      </c>
      <c r="T3591" s="1">
        <v>87.931034482759003</v>
      </c>
      <c r="U3591" s="8">
        <v>377.011494252874</v>
      </c>
    </row>
    <row r="3592" spans="3:21" x14ac:dyDescent="0.2">
      <c r="C3592" s="70"/>
      <c r="D3592" s="67"/>
      <c r="E3592" s="4" t="s">
        <v>26</v>
      </c>
      <c r="F3592" s="52" t="s">
        <v>624</v>
      </c>
      <c r="G3592" s="7">
        <v>180</v>
      </c>
      <c r="H3592" s="9">
        <v>16.666666666666998</v>
      </c>
      <c r="I3592" s="1">
        <v>1.1111111111109999</v>
      </c>
      <c r="J3592" s="1">
        <v>84.444444444444002</v>
      </c>
      <c r="K3592" s="1">
        <v>67.222222222222001</v>
      </c>
      <c r="L3592" s="1">
        <v>28.888888888888999</v>
      </c>
      <c r="M3592" s="1">
        <v>67.777777777777999</v>
      </c>
      <c r="N3592" s="1">
        <v>52.222222222222001</v>
      </c>
      <c r="O3592" s="1">
        <v>66.111111111111001</v>
      </c>
      <c r="P3592" s="1">
        <v>6.1111111111109997</v>
      </c>
      <c r="Q3592" s="1">
        <v>1.1111111111109999</v>
      </c>
      <c r="R3592" s="3" t="s">
        <v>61</v>
      </c>
      <c r="S3592" s="1">
        <v>10</v>
      </c>
      <c r="T3592" s="1">
        <v>90</v>
      </c>
      <c r="U3592" s="8">
        <v>401.66666666666703</v>
      </c>
    </row>
    <row r="3593" spans="3:21" x14ac:dyDescent="0.2">
      <c r="C3593" s="70"/>
      <c r="D3593" s="67"/>
      <c r="E3593" s="4" t="s">
        <v>27</v>
      </c>
      <c r="F3593" s="52" t="s">
        <v>624</v>
      </c>
      <c r="G3593" s="7">
        <v>121</v>
      </c>
      <c r="H3593" s="9">
        <v>31.404958677686</v>
      </c>
      <c r="I3593" s="1">
        <v>4.1322314049589997</v>
      </c>
      <c r="J3593" s="1">
        <v>81.818181818181998</v>
      </c>
      <c r="K3593" s="1">
        <v>61.157024793387997</v>
      </c>
      <c r="L3593" s="1">
        <v>26.446280991736</v>
      </c>
      <c r="M3593" s="1">
        <v>57.024793388429998</v>
      </c>
      <c r="N3593" s="1">
        <v>39.669421487603003</v>
      </c>
      <c r="O3593" s="1">
        <v>49.586776859503999</v>
      </c>
      <c r="P3593" s="1">
        <v>7.4380165289260001</v>
      </c>
      <c r="Q3593" s="1">
        <v>0.82644628099200002</v>
      </c>
      <c r="R3593" s="3" t="s">
        <v>61</v>
      </c>
      <c r="S3593" s="1">
        <v>13.223140495868</v>
      </c>
      <c r="T3593" s="1">
        <v>86.776859504132005</v>
      </c>
      <c r="U3593" s="8">
        <v>372.72727272727298</v>
      </c>
    </row>
    <row r="3594" spans="3:21" x14ac:dyDescent="0.2">
      <c r="C3594" s="70"/>
      <c r="D3594" s="67"/>
      <c r="E3594" s="4" t="s">
        <v>28</v>
      </c>
      <c r="F3594" s="52" t="s">
        <v>624</v>
      </c>
      <c r="G3594" s="7">
        <v>135</v>
      </c>
      <c r="H3594" s="9">
        <v>36.296296296295999</v>
      </c>
      <c r="I3594" s="1">
        <v>5.9259259259260002</v>
      </c>
      <c r="J3594" s="1">
        <v>73.333333333333002</v>
      </c>
      <c r="K3594" s="1">
        <v>61.481481481480998</v>
      </c>
      <c r="L3594" s="1">
        <v>40</v>
      </c>
      <c r="M3594" s="1">
        <v>32.592592592593</v>
      </c>
      <c r="N3594" s="1">
        <v>34.814814814815001</v>
      </c>
      <c r="O3594" s="1">
        <v>37.037037037037003</v>
      </c>
      <c r="P3594" s="1">
        <v>6.666666666667</v>
      </c>
      <c r="Q3594" s="1">
        <v>1.481481481481</v>
      </c>
      <c r="R3594" s="3" t="s">
        <v>61</v>
      </c>
      <c r="S3594" s="1">
        <v>17.777777777777999</v>
      </c>
      <c r="T3594" s="1">
        <v>82.222222222222001</v>
      </c>
      <c r="U3594" s="8">
        <v>347.40740740740699</v>
      </c>
    </row>
    <row r="3595" spans="3:21" x14ac:dyDescent="0.2">
      <c r="C3595" s="70"/>
      <c r="D3595" s="67"/>
      <c r="E3595" s="4" t="s">
        <v>29</v>
      </c>
      <c r="F3595" s="52" t="s">
        <v>624</v>
      </c>
      <c r="G3595" s="7">
        <v>610</v>
      </c>
      <c r="H3595" s="9">
        <v>21.967213114753999</v>
      </c>
      <c r="I3595" s="1">
        <v>2.7868852459019999</v>
      </c>
      <c r="J3595" s="1">
        <v>80.983606557377001</v>
      </c>
      <c r="K3595" s="1">
        <v>63.442622950820002</v>
      </c>
      <c r="L3595" s="1">
        <v>28.688524590164</v>
      </c>
      <c r="M3595" s="1">
        <v>58.688524590164</v>
      </c>
      <c r="N3595" s="1">
        <v>44.262295081966997</v>
      </c>
      <c r="O3595" s="1">
        <v>55.409836065573998</v>
      </c>
      <c r="P3595" s="1">
        <v>6.2295081967210004</v>
      </c>
      <c r="Q3595" s="1">
        <v>1.475409836066</v>
      </c>
      <c r="R3595" s="3" t="s">
        <v>61</v>
      </c>
      <c r="S3595" s="1">
        <v>12.950819672131001</v>
      </c>
      <c r="T3595" s="1">
        <v>87.049180327868996</v>
      </c>
      <c r="U3595" s="8">
        <v>376.885245901639</v>
      </c>
    </row>
    <row r="3596" spans="3:21" x14ac:dyDescent="0.2">
      <c r="C3596" s="70"/>
      <c r="D3596" s="67"/>
      <c r="E3596" s="4" t="s">
        <v>30</v>
      </c>
      <c r="F3596" s="52" t="s">
        <v>624</v>
      </c>
      <c r="G3596" s="7">
        <v>256</v>
      </c>
      <c r="H3596" s="9">
        <v>33.984375</v>
      </c>
      <c r="I3596" s="1">
        <v>5.078125</v>
      </c>
      <c r="J3596" s="1">
        <v>77.34375</v>
      </c>
      <c r="K3596" s="1">
        <v>61.328125</v>
      </c>
      <c r="L3596" s="1">
        <v>33.59375</v>
      </c>
      <c r="M3596" s="1">
        <v>44.140625</v>
      </c>
      <c r="N3596" s="1">
        <v>37.109375</v>
      </c>
      <c r="O3596" s="1">
        <v>42.96875</v>
      </c>
      <c r="P3596" s="1">
        <v>7.03125</v>
      </c>
      <c r="Q3596" s="1">
        <v>1.171875</v>
      </c>
      <c r="R3596" s="3" t="s">
        <v>61</v>
      </c>
      <c r="S3596" s="1">
        <v>15.625</v>
      </c>
      <c r="T3596" s="1">
        <v>84.375</v>
      </c>
      <c r="U3596" s="8">
        <v>359.375</v>
      </c>
    </row>
    <row r="3597" spans="3:21" x14ac:dyDescent="0.2">
      <c r="C3597" s="70"/>
      <c r="D3597" s="66" t="s">
        <v>21</v>
      </c>
      <c r="E3597" s="5" t="s">
        <v>24</v>
      </c>
      <c r="F3597" s="51" t="s">
        <v>624</v>
      </c>
      <c r="G3597" s="6">
        <v>149</v>
      </c>
      <c r="H3597" s="13">
        <v>14.765100671141001</v>
      </c>
      <c r="I3597" s="2">
        <v>3.355704697987</v>
      </c>
      <c r="J3597" s="2">
        <v>79.194630872483003</v>
      </c>
      <c r="K3597" s="2">
        <v>50.335570469799002</v>
      </c>
      <c r="L3597" s="2">
        <v>25.503355704697999</v>
      </c>
      <c r="M3597" s="2">
        <v>67.114093959732003</v>
      </c>
      <c r="N3597" s="2">
        <v>47.651006711409003</v>
      </c>
      <c r="O3597" s="2">
        <v>58.389261744965999</v>
      </c>
      <c r="P3597" s="2">
        <v>2.6845637583889999</v>
      </c>
      <c r="Q3597" s="2">
        <v>0.67114093959700005</v>
      </c>
      <c r="R3597" s="14" t="s">
        <v>61</v>
      </c>
      <c r="S3597" s="2">
        <v>10.067114093960001</v>
      </c>
      <c r="T3597" s="2">
        <v>89.932885906039999</v>
      </c>
      <c r="U3597" s="11">
        <v>359.73154362416102</v>
      </c>
    </row>
    <row r="3598" spans="3:21" x14ac:dyDescent="0.2">
      <c r="C3598" s="70"/>
      <c r="D3598" s="67"/>
      <c r="E3598" s="4" t="s">
        <v>25</v>
      </c>
      <c r="F3598" s="52" t="s">
        <v>624</v>
      </c>
      <c r="G3598" s="7">
        <v>155</v>
      </c>
      <c r="H3598" s="9">
        <v>12.258064516129</v>
      </c>
      <c r="I3598" s="1">
        <v>1.2903225806450001</v>
      </c>
      <c r="J3598" s="1">
        <v>81.935483870968</v>
      </c>
      <c r="K3598" s="1">
        <v>69.032258064516</v>
      </c>
      <c r="L3598" s="1">
        <v>22.580645161290001</v>
      </c>
      <c r="M3598" s="1">
        <v>70.322580645160997</v>
      </c>
      <c r="N3598" s="1">
        <v>47.096774193548001</v>
      </c>
      <c r="O3598" s="1">
        <v>57.419354838709999</v>
      </c>
      <c r="P3598" s="1">
        <v>9.0322580645160002</v>
      </c>
      <c r="Q3598" s="1">
        <v>3.2258064516129998</v>
      </c>
      <c r="R3598" s="1">
        <v>0.64516129032299996</v>
      </c>
      <c r="S3598" s="1">
        <v>12.258064516129</v>
      </c>
      <c r="T3598" s="1">
        <v>87.096774193548001</v>
      </c>
      <c r="U3598" s="8">
        <v>387.09677419354801</v>
      </c>
    </row>
    <row r="3599" spans="3:21" x14ac:dyDescent="0.2">
      <c r="C3599" s="70"/>
      <c r="D3599" s="67"/>
      <c r="E3599" s="4" t="s">
        <v>26</v>
      </c>
      <c r="F3599" s="52" t="s">
        <v>624</v>
      </c>
      <c r="G3599" s="7">
        <v>175</v>
      </c>
      <c r="H3599" s="9">
        <v>22.285714285714</v>
      </c>
      <c r="I3599" s="1">
        <v>1.142857142857</v>
      </c>
      <c r="J3599" s="1">
        <v>80.571428571428996</v>
      </c>
      <c r="K3599" s="1">
        <v>68.571428571428996</v>
      </c>
      <c r="L3599" s="1">
        <v>30.285714285714</v>
      </c>
      <c r="M3599" s="1">
        <v>59.428571428570997</v>
      </c>
      <c r="N3599" s="1">
        <v>45.714285714286</v>
      </c>
      <c r="O3599" s="1">
        <v>48</v>
      </c>
      <c r="P3599" s="1">
        <v>4.5714285714290002</v>
      </c>
      <c r="Q3599" s="1">
        <v>2.8571428571430002</v>
      </c>
      <c r="R3599" s="3" t="s">
        <v>61</v>
      </c>
      <c r="S3599" s="1">
        <v>13.142857142857</v>
      </c>
      <c r="T3599" s="1">
        <v>86.857142857143003</v>
      </c>
      <c r="U3599" s="8">
        <v>376.57142857142901</v>
      </c>
    </row>
    <row r="3600" spans="3:21" x14ac:dyDescent="0.2">
      <c r="C3600" s="70"/>
      <c r="D3600" s="67"/>
      <c r="E3600" s="4" t="s">
        <v>27</v>
      </c>
      <c r="F3600" s="52" t="s">
        <v>624</v>
      </c>
      <c r="G3600" s="7">
        <v>133</v>
      </c>
      <c r="H3600" s="9">
        <v>31.578947368421002</v>
      </c>
      <c r="I3600" s="1">
        <v>2.255639097744</v>
      </c>
      <c r="J3600" s="1">
        <v>81.954887218045002</v>
      </c>
      <c r="K3600" s="1">
        <v>68.421052631579002</v>
      </c>
      <c r="L3600" s="1">
        <v>36.842105263157997</v>
      </c>
      <c r="M3600" s="1">
        <v>48.872180451128003</v>
      </c>
      <c r="N3600" s="1">
        <v>42.105263157895003</v>
      </c>
      <c r="O3600" s="1">
        <v>49.624060150376003</v>
      </c>
      <c r="P3600" s="1">
        <v>6.766917293233</v>
      </c>
      <c r="Q3600" s="3" t="s">
        <v>61</v>
      </c>
      <c r="R3600" s="3" t="s">
        <v>61</v>
      </c>
      <c r="S3600" s="1">
        <v>12.030075187970001</v>
      </c>
      <c r="T3600" s="1">
        <v>87.969924812030001</v>
      </c>
      <c r="U3600" s="8">
        <v>380.45112781954901</v>
      </c>
    </row>
    <row r="3601" spans="3:21" x14ac:dyDescent="0.2">
      <c r="C3601" s="70"/>
      <c r="D3601" s="67"/>
      <c r="E3601" s="4" t="s">
        <v>28</v>
      </c>
      <c r="F3601" s="52" t="s">
        <v>624</v>
      </c>
      <c r="G3601" s="7">
        <v>153</v>
      </c>
      <c r="H3601" s="9">
        <v>43.790849673202999</v>
      </c>
      <c r="I3601" s="1">
        <v>6.5359477124180003</v>
      </c>
      <c r="J3601" s="1">
        <v>70.588235294117993</v>
      </c>
      <c r="K3601" s="1">
        <v>60.130718954248003</v>
      </c>
      <c r="L3601" s="1">
        <v>41.830065359476997</v>
      </c>
      <c r="M3601" s="1">
        <v>29.411764705882</v>
      </c>
      <c r="N3601" s="1">
        <v>24.183006535948</v>
      </c>
      <c r="O3601" s="1">
        <v>25.490196078431001</v>
      </c>
      <c r="P3601" s="1">
        <v>7.1895424836600004</v>
      </c>
      <c r="Q3601" s="1">
        <v>1.3071895424840001</v>
      </c>
      <c r="R3601" s="3" t="s">
        <v>61</v>
      </c>
      <c r="S3601" s="1">
        <v>18.300653594770999</v>
      </c>
      <c r="T3601" s="1">
        <v>81.699346405228994</v>
      </c>
      <c r="U3601" s="8">
        <v>328.75816993464099</v>
      </c>
    </row>
    <row r="3602" spans="3:21" x14ac:dyDescent="0.2">
      <c r="C3602" s="70"/>
      <c r="D3602" s="67"/>
      <c r="E3602" s="4" t="s">
        <v>29</v>
      </c>
      <c r="F3602" s="52" t="s">
        <v>624</v>
      </c>
      <c r="G3602" s="7">
        <v>616</v>
      </c>
      <c r="H3602" s="9">
        <v>27.110389610390001</v>
      </c>
      <c r="I3602" s="1">
        <v>2.75974025974</v>
      </c>
      <c r="J3602" s="1">
        <v>78.733766233766005</v>
      </c>
      <c r="K3602" s="1">
        <v>66.558441558441999</v>
      </c>
      <c r="L3602" s="1">
        <v>32.62987012987</v>
      </c>
      <c r="M3602" s="1">
        <v>52.435064935065</v>
      </c>
      <c r="N3602" s="1">
        <v>39.935064935065</v>
      </c>
      <c r="O3602" s="1">
        <v>45.12987012987</v>
      </c>
      <c r="P3602" s="1">
        <v>6.8181818181820004</v>
      </c>
      <c r="Q3602" s="1">
        <v>1.948051948052</v>
      </c>
      <c r="R3602" s="1">
        <v>0.16233766233800001</v>
      </c>
      <c r="S3602" s="1">
        <v>13.961038961039</v>
      </c>
      <c r="T3602" s="1">
        <v>85.876623376623002</v>
      </c>
      <c r="U3602" s="8">
        <v>368.18181818181802</v>
      </c>
    </row>
    <row r="3603" spans="3:21" x14ac:dyDescent="0.2">
      <c r="C3603" s="70"/>
      <c r="D3603" s="67"/>
      <c r="E3603" s="4" t="s">
        <v>30</v>
      </c>
      <c r="F3603" s="52" t="s">
        <v>624</v>
      </c>
      <c r="G3603" s="7">
        <v>286</v>
      </c>
      <c r="H3603" s="9">
        <v>38.111888111888</v>
      </c>
      <c r="I3603" s="1">
        <v>4.5454545454549997</v>
      </c>
      <c r="J3603" s="1">
        <v>75.874125874125994</v>
      </c>
      <c r="K3603" s="1">
        <v>63.986013986014001</v>
      </c>
      <c r="L3603" s="1">
        <v>39.510489510489997</v>
      </c>
      <c r="M3603" s="1">
        <v>38.461538461537998</v>
      </c>
      <c r="N3603" s="1">
        <v>32.517482517483003</v>
      </c>
      <c r="O3603" s="1">
        <v>36.713286713286998</v>
      </c>
      <c r="P3603" s="1">
        <v>6.9930069930069996</v>
      </c>
      <c r="Q3603" s="1">
        <v>0.69930069930100003</v>
      </c>
      <c r="R3603" s="3" t="s">
        <v>61</v>
      </c>
      <c r="S3603" s="1">
        <v>15.384615384615</v>
      </c>
      <c r="T3603" s="1">
        <v>84.615384615384997</v>
      </c>
      <c r="U3603" s="8">
        <v>352.797202797203</v>
      </c>
    </row>
    <row r="3604" spans="3:21" x14ac:dyDescent="0.2">
      <c r="C3604" s="66" t="s">
        <v>31</v>
      </c>
      <c r="D3604" s="66" t="s">
        <v>23</v>
      </c>
      <c r="E3604" s="5" t="s">
        <v>32</v>
      </c>
      <c r="F3604" s="51" t="s">
        <v>624</v>
      </c>
      <c r="G3604" s="6">
        <v>72</v>
      </c>
      <c r="H3604" s="13">
        <v>29.166666666666998</v>
      </c>
      <c r="I3604" s="2">
        <v>4.166666666667</v>
      </c>
      <c r="J3604" s="2">
        <v>79.166666666666998</v>
      </c>
      <c r="K3604" s="2">
        <v>63.888888888888999</v>
      </c>
      <c r="L3604" s="2">
        <v>38.888888888888999</v>
      </c>
      <c r="M3604" s="2">
        <v>40.277777777777999</v>
      </c>
      <c r="N3604" s="2">
        <v>22.222222222222001</v>
      </c>
      <c r="O3604" s="2">
        <v>38.888888888888999</v>
      </c>
      <c r="P3604" s="2">
        <v>2.7777777777780002</v>
      </c>
      <c r="Q3604" s="2">
        <v>4.166666666667</v>
      </c>
      <c r="R3604" s="14" t="s">
        <v>61</v>
      </c>
      <c r="S3604" s="2">
        <v>13.888888888888999</v>
      </c>
      <c r="T3604" s="2">
        <v>86.111111111111001</v>
      </c>
      <c r="U3604" s="11">
        <v>337.5</v>
      </c>
    </row>
    <row r="3605" spans="3:21" ht="26" x14ac:dyDescent="0.2">
      <c r="C3605" s="70"/>
      <c r="D3605" s="67"/>
      <c r="E3605" s="4" t="s">
        <v>33</v>
      </c>
      <c r="F3605" s="52" t="s">
        <v>624</v>
      </c>
      <c r="G3605" s="7">
        <v>1007</v>
      </c>
      <c r="H3605" s="9">
        <v>20.953326713009002</v>
      </c>
      <c r="I3605" s="1">
        <v>2.581926514399</v>
      </c>
      <c r="J3605" s="1">
        <v>83.018867924527996</v>
      </c>
      <c r="K3605" s="1">
        <v>63.555114200596002</v>
      </c>
      <c r="L3605" s="1">
        <v>26.514399205560998</v>
      </c>
      <c r="M3605" s="1">
        <v>66.236345580933005</v>
      </c>
      <c r="N3605" s="1">
        <v>50.645481628600002</v>
      </c>
      <c r="O3605" s="1">
        <v>61.072492552135003</v>
      </c>
      <c r="P3605" s="1">
        <v>7.547169811321</v>
      </c>
      <c r="Q3605" s="1">
        <v>1.7874875868919999</v>
      </c>
      <c r="R3605" s="3" t="s">
        <v>61</v>
      </c>
      <c r="S3605" s="1">
        <v>10.824230387289001</v>
      </c>
      <c r="T3605" s="1">
        <v>89.175769612710994</v>
      </c>
      <c r="U3605" s="8">
        <v>394.73684210526301</v>
      </c>
    </row>
    <row r="3606" spans="3:21" ht="39" x14ac:dyDescent="0.2">
      <c r="C3606" s="70"/>
      <c r="D3606" s="67"/>
      <c r="E3606" s="4" t="s">
        <v>34</v>
      </c>
      <c r="F3606" s="52" t="s">
        <v>625</v>
      </c>
      <c r="G3606" s="7">
        <v>15</v>
      </c>
      <c r="H3606" s="9">
        <v>46.666666666666998</v>
      </c>
      <c r="I3606" s="3" t="s">
        <v>61</v>
      </c>
      <c r="J3606" s="1">
        <v>80</v>
      </c>
      <c r="K3606" s="1">
        <v>60</v>
      </c>
      <c r="L3606" s="1">
        <v>26.666666666666998</v>
      </c>
      <c r="M3606" s="1">
        <v>40</v>
      </c>
      <c r="N3606" s="1">
        <v>33.333333333333002</v>
      </c>
      <c r="O3606" s="1">
        <v>20</v>
      </c>
      <c r="P3606" s="1">
        <v>13.333333333333</v>
      </c>
      <c r="Q3606" s="3" t="s">
        <v>61</v>
      </c>
      <c r="R3606" s="3" t="s">
        <v>61</v>
      </c>
      <c r="S3606" s="1">
        <v>13.333333333333</v>
      </c>
      <c r="T3606" s="1">
        <v>86.666666666666998</v>
      </c>
      <c r="U3606" s="8">
        <v>333.33333333333297</v>
      </c>
    </row>
    <row r="3607" spans="3:21" ht="39" x14ac:dyDescent="0.2">
      <c r="C3607" s="70"/>
      <c r="D3607" s="67"/>
      <c r="E3607" s="4" t="s">
        <v>35</v>
      </c>
      <c r="F3607" s="52" t="s">
        <v>624</v>
      </c>
      <c r="G3607" s="7">
        <v>197</v>
      </c>
      <c r="H3607" s="9">
        <v>13.197969543147</v>
      </c>
      <c r="I3607" s="1">
        <v>1.0152284263960001</v>
      </c>
      <c r="J3607" s="1">
        <v>72.58883248731</v>
      </c>
      <c r="K3607" s="1">
        <v>56.345177664974997</v>
      </c>
      <c r="L3607" s="1">
        <v>29.949238578679999</v>
      </c>
      <c r="M3607" s="1">
        <v>54.314720812182998</v>
      </c>
      <c r="N3607" s="1">
        <v>35.025380710660002</v>
      </c>
      <c r="O3607" s="1">
        <v>46.700507614213002</v>
      </c>
      <c r="P3607" s="1">
        <v>5.0761421319800002</v>
      </c>
      <c r="Q3607" s="1">
        <v>1.522842639594</v>
      </c>
      <c r="R3607" s="1">
        <v>0.50761421319800004</v>
      </c>
      <c r="S3607" s="1">
        <v>15.228426395939</v>
      </c>
      <c r="T3607" s="1">
        <v>84.263959390862993</v>
      </c>
      <c r="U3607" s="8">
        <v>331.47208121827401</v>
      </c>
    </row>
    <row r="3608" spans="3:21" ht="26" x14ac:dyDescent="0.2">
      <c r="C3608" s="70"/>
      <c r="D3608" s="67"/>
      <c r="E3608" s="4" t="s">
        <v>36</v>
      </c>
      <c r="F3608" s="52" t="s">
        <v>624</v>
      </c>
      <c r="G3608" s="7">
        <v>205</v>
      </c>
      <c r="H3608" s="9">
        <v>31.707317073171001</v>
      </c>
      <c r="I3608" s="1">
        <v>4.8780487804880002</v>
      </c>
      <c r="J3608" s="1">
        <v>79.024390243902005</v>
      </c>
      <c r="K3608" s="1">
        <v>64.878048780488001</v>
      </c>
      <c r="L3608" s="1">
        <v>37.073170731707002</v>
      </c>
      <c r="M3608" s="1">
        <v>40</v>
      </c>
      <c r="N3608" s="1">
        <v>27.804878048780001</v>
      </c>
      <c r="O3608" s="1">
        <v>31.707317073171001</v>
      </c>
      <c r="P3608" s="1">
        <v>4.3902439024389999</v>
      </c>
      <c r="Q3608" s="1">
        <v>0.48780487804900002</v>
      </c>
      <c r="R3608" s="1">
        <v>0.48780487804900002</v>
      </c>
      <c r="S3608" s="1">
        <v>14.146341463415</v>
      </c>
      <c r="T3608" s="1">
        <v>85.365853658537006</v>
      </c>
      <c r="U3608" s="8">
        <v>336.58536585365903</v>
      </c>
    </row>
    <row r="3609" spans="3:21" x14ac:dyDescent="0.2">
      <c r="C3609" s="70"/>
      <c r="D3609" s="67"/>
      <c r="E3609" s="4" t="s">
        <v>37</v>
      </c>
      <c r="F3609" s="52" t="s">
        <v>625</v>
      </c>
      <c r="G3609" s="7">
        <v>32</v>
      </c>
      <c r="H3609" s="9">
        <v>25</v>
      </c>
      <c r="I3609" s="1">
        <v>3.125</v>
      </c>
      <c r="J3609" s="1">
        <v>34.375</v>
      </c>
      <c r="K3609" s="1">
        <v>40.625</v>
      </c>
      <c r="L3609" s="1">
        <v>25</v>
      </c>
      <c r="M3609" s="1">
        <v>25</v>
      </c>
      <c r="N3609" s="1">
        <v>15.625</v>
      </c>
      <c r="O3609" s="1">
        <v>21.875</v>
      </c>
      <c r="P3609" s="3" t="s">
        <v>61</v>
      </c>
      <c r="Q3609" s="1">
        <v>3.125</v>
      </c>
      <c r="R3609" s="3" t="s">
        <v>61</v>
      </c>
      <c r="S3609" s="1">
        <v>40.625</v>
      </c>
      <c r="T3609" s="1">
        <v>59.375</v>
      </c>
      <c r="U3609" s="8">
        <v>234.375</v>
      </c>
    </row>
    <row r="3610" spans="3:21" x14ac:dyDescent="0.2">
      <c r="C3610" s="70"/>
      <c r="D3610" s="66" t="s">
        <v>20</v>
      </c>
      <c r="E3610" s="5" t="s">
        <v>32</v>
      </c>
      <c r="F3610" s="51" t="s">
        <v>625</v>
      </c>
      <c r="G3610" s="6">
        <v>38</v>
      </c>
      <c r="H3610" s="13">
        <v>26.315789473683999</v>
      </c>
      <c r="I3610" s="2">
        <v>2.6315789473679998</v>
      </c>
      <c r="J3610" s="2">
        <v>71.052631578947</v>
      </c>
      <c r="K3610" s="2">
        <v>50</v>
      </c>
      <c r="L3610" s="2">
        <v>42.105263157895003</v>
      </c>
      <c r="M3610" s="2">
        <v>34.210526315788996</v>
      </c>
      <c r="N3610" s="2">
        <v>18.421052631578998</v>
      </c>
      <c r="O3610" s="2">
        <v>39.473684210526002</v>
      </c>
      <c r="P3610" s="2">
        <v>5.2631578947369997</v>
      </c>
      <c r="Q3610" s="2">
        <v>7.8947368421049999</v>
      </c>
      <c r="R3610" s="14" t="s">
        <v>61</v>
      </c>
      <c r="S3610" s="2">
        <v>18.421052631578998</v>
      </c>
      <c r="T3610" s="2">
        <v>81.578947368420998</v>
      </c>
      <c r="U3610" s="11">
        <v>315.78947368421098</v>
      </c>
    </row>
    <row r="3611" spans="3:21" ht="26" x14ac:dyDescent="0.2">
      <c r="C3611" s="70"/>
      <c r="D3611" s="67"/>
      <c r="E3611" s="4" t="s">
        <v>33</v>
      </c>
      <c r="F3611" s="52" t="s">
        <v>624</v>
      </c>
      <c r="G3611" s="7">
        <v>566</v>
      </c>
      <c r="H3611" s="9">
        <v>18.551236749116999</v>
      </c>
      <c r="I3611" s="1">
        <v>2.2968197879860002</v>
      </c>
      <c r="J3611" s="1">
        <v>83.038869257951006</v>
      </c>
      <c r="K3611" s="1">
        <v>61.484098939928998</v>
      </c>
      <c r="L3611" s="1">
        <v>24.381625441695999</v>
      </c>
      <c r="M3611" s="1">
        <v>68.551236749116995</v>
      </c>
      <c r="N3611" s="1">
        <v>50.883392226147997</v>
      </c>
      <c r="O3611" s="1">
        <v>63.604240282686</v>
      </c>
      <c r="P3611" s="1">
        <v>8.4805653710249995</v>
      </c>
      <c r="Q3611" s="1">
        <v>1.5901060070669999</v>
      </c>
      <c r="R3611" s="3" t="s">
        <v>61</v>
      </c>
      <c r="S3611" s="1">
        <v>10.95406360424</v>
      </c>
      <c r="T3611" s="1">
        <v>89.045936395759995</v>
      </c>
      <c r="U3611" s="8">
        <v>393.81625441696099</v>
      </c>
    </row>
    <row r="3612" spans="3:21" ht="39" x14ac:dyDescent="0.2">
      <c r="C3612" s="70"/>
      <c r="D3612" s="67"/>
      <c r="E3612" s="4" t="s">
        <v>34</v>
      </c>
      <c r="F3612" s="52" t="s">
        <v>625</v>
      </c>
      <c r="G3612" s="7">
        <v>7</v>
      </c>
      <c r="H3612" s="9">
        <v>28.571428571428999</v>
      </c>
      <c r="I3612" s="3" t="s">
        <v>61</v>
      </c>
      <c r="J3612" s="1">
        <v>71.428571428571004</v>
      </c>
      <c r="K3612" s="1">
        <v>28.571428571428999</v>
      </c>
      <c r="L3612" s="1">
        <v>14.285714285714</v>
      </c>
      <c r="M3612" s="1">
        <v>42.857142857143003</v>
      </c>
      <c r="N3612" s="1">
        <v>28.571428571428999</v>
      </c>
      <c r="O3612" s="1">
        <v>14.285714285714</v>
      </c>
      <c r="P3612" s="3" t="s">
        <v>61</v>
      </c>
      <c r="Q3612" s="3" t="s">
        <v>61</v>
      </c>
      <c r="R3612" s="3" t="s">
        <v>61</v>
      </c>
      <c r="S3612" s="1">
        <v>28.571428571428999</v>
      </c>
      <c r="T3612" s="1">
        <v>71.428571428571004</v>
      </c>
      <c r="U3612" s="8">
        <v>257.142857142857</v>
      </c>
    </row>
    <row r="3613" spans="3:21" ht="39" x14ac:dyDescent="0.2">
      <c r="C3613" s="70"/>
      <c r="D3613" s="67"/>
      <c r="E3613" s="4" t="s">
        <v>35</v>
      </c>
      <c r="F3613" s="52" t="s">
        <v>624</v>
      </c>
      <c r="G3613" s="7">
        <v>78</v>
      </c>
      <c r="H3613" s="9">
        <v>12.820512820513001</v>
      </c>
      <c r="I3613" s="3" t="s">
        <v>61</v>
      </c>
      <c r="J3613" s="1">
        <v>75.641025641026005</v>
      </c>
      <c r="K3613" s="1">
        <v>55.128205128205003</v>
      </c>
      <c r="L3613" s="1">
        <v>25.641025641026001</v>
      </c>
      <c r="M3613" s="1">
        <v>56.410256410255997</v>
      </c>
      <c r="N3613" s="1">
        <v>33.333333333333002</v>
      </c>
      <c r="O3613" s="1">
        <v>55.128205128205003</v>
      </c>
      <c r="P3613" s="1">
        <v>2.564102564103</v>
      </c>
      <c r="Q3613" s="3" t="s">
        <v>61</v>
      </c>
      <c r="R3613" s="1">
        <v>1.2820512820509999</v>
      </c>
      <c r="S3613" s="1">
        <v>15.384615384615</v>
      </c>
      <c r="T3613" s="1">
        <v>83.333333333333002</v>
      </c>
      <c r="U3613" s="8">
        <v>333.33333333333297</v>
      </c>
    </row>
    <row r="3614" spans="3:21" ht="26" x14ac:dyDescent="0.2">
      <c r="C3614" s="70"/>
      <c r="D3614" s="67"/>
      <c r="E3614" s="4" t="s">
        <v>36</v>
      </c>
      <c r="F3614" s="52" t="s">
        <v>624</v>
      </c>
      <c r="G3614" s="7">
        <v>58</v>
      </c>
      <c r="H3614" s="9">
        <v>34.482758620689999</v>
      </c>
      <c r="I3614" s="1">
        <v>10.344827586207</v>
      </c>
      <c r="J3614" s="1">
        <v>89.655172413792997</v>
      </c>
      <c r="K3614" s="1">
        <v>81.034482758620996</v>
      </c>
      <c r="L3614" s="1">
        <v>41.379310344827999</v>
      </c>
      <c r="M3614" s="1">
        <v>39.655172413792997</v>
      </c>
      <c r="N3614" s="1">
        <v>32.758620689654997</v>
      </c>
      <c r="O3614" s="1">
        <v>36.206896551724</v>
      </c>
      <c r="P3614" s="1">
        <v>1.7241379310339999</v>
      </c>
      <c r="Q3614" s="3" t="s">
        <v>61</v>
      </c>
      <c r="R3614" s="3" t="s">
        <v>61</v>
      </c>
      <c r="S3614" s="1">
        <v>5.1724137931029999</v>
      </c>
      <c r="T3614" s="1">
        <v>94.827586206896996</v>
      </c>
      <c r="U3614" s="8">
        <v>372.41379310344797</v>
      </c>
    </row>
    <row r="3615" spans="3:21" x14ac:dyDescent="0.2">
      <c r="C3615" s="70"/>
      <c r="D3615" s="67"/>
      <c r="E3615" s="4" t="s">
        <v>37</v>
      </c>
      <c r="F3615" s="52" t="s">
        <v>625</v>
      </c>
      <c r="G3615" s="7">
        <v>16</v>
      </c>
      <c r="H3615" s="9">
        <v>12.5</v>
      </c>
      <c r="I3615" s="3" t="s">
        <v>61</v>
      </c>
      <c r="J3615" s="1">
        <v>31.25</v>
      </c>
      <c r="K3615" s="1">
        <v>50</v>
      </c>
      <c r="L3615" s="1">
        <v>25</v>
      </c>
      <c r="M3615" s="1">
        <v>31.25</v>
      </c>
      <c r="N3615" s="1">
        <v>18.75</v>
      </c>
      <c r="O3615" s="1">
        <v>31.25</v>
      </c>
      <c r="P3615" s="3" t="s">
        <v>61</v>
      </c>
      <c r="Q3615" s="1">
        <v>6.25</v>
      </c>
      <c r="R3615" s="3" t="s">
        <v>61</v>
      </c>
      <c r="S3615" s="1">
        <v>37.5</v>
      </c>
      <c r="T3615" s="1">
        <v>62.5</v>
      </c>
      <c r="U3615" s="8">
        <v>243.75</v>
      </c>
    </row>
    <row r="3616" spans="3:21" x14ac:dyDescent="0.2">
      <c r="C3616" s="70"/>
      <c r="D3616" s="66" t="s">
        <v>21</v>
      </c>
      <c r="E3616" s="5" t="s">
        <v>32</v>
      </c>
      <c r="F3616" s="51" t="s">
        <v>625</v>
      </c>
      <c r="G3616" s="6">
        <v>34</v>
      </c>
      <c r="H3616" s="13">
        <v>32.352941176470999</v>
      </c>
      <c r="I3616" s="2">
        <v>5.8823529411760003</v>
      </c>
      <c r="J3616" s="2">
        <v>88.235294117647001</v>
      </c>
      <c r="K3616" s="2">
        <v>79.411764705882007</v>
      </c>
      <c r="L3616" s="2">
        <v>35.294117647058997</v>
      </c>
      <c r="M3616" s="2">
        <v>47.058823529412003</v>
      </c>
      <c r="N3616" s="2">
        <v>26.470588235293999</v>
      </c>
      <c r="O3616" s="2">
        <v>38.235294117647001</v>
      </c>
      <c r="P3616" s="14" t="s">
        <v>61</v>
      </c>
      <c r="Q3616" s="14" t="s">
        <v>61</v>
      </c>
      <c r="R3616" s="14" t="s">
        <v>61</v>
      </c>
      <c r="S3616" s="2">
        <v>8.8235294117649996</v>
      </c>
      <c r="T3616" s="2">
        <v>91.176470588235006</v>
      </c>
      <c r="U3616" s="11">
        <v>361.76470588235298</v>
      </c>
    </row>
    <row r="3617" spans="3:21" ht="26" x14ac:dyDescent="0.2">
      <c r="C3617" s="70"/>
      <c r="D3617" s="67"/>
      <c r="E3617" s="4" t="s">
        <v>33</v>
      </c>
      <c r="F3617" s="52" t="s">
        <v>624</v>
      </c>
      <c r="G3617" s="7">
        <v>441</v>
      </c>
      <c r="H3617" s="9">
        <v>24.036281179138001</v>
      </c>
      <c r="I3617" s="1">
        <v>2.947845804989</v>
      </c>
      <c r="J3617" s="1">
        <v>82.993197278912007</v>
      </c>
      <c r="K3617" s="1">
        <v>66.213151927438005</v>
      </c>
      <c r="L3617" s="1">
        <v>29.251700680271998</v>
      </c>
      <c r="M3617" s="1">
        <v>63.265306122448997</v>
      </c>
      <c r="N3617" s="1">
        <v>50.340136054421997</v>
      </c>
      <c r="O3617" s="1">
        <v>57.823129251700998</v>
      </c>
      <c r="P3617" s="1">
        <v>6.3492063492059998</v>
      </c>
      <c r="Q3617" s="1">
        <v>2.040816326531</v>
      </c>
      <c r="R3617" s="3" t="s">
        <v>61</v>
      </c>
      <c r="S3617" s="1">
        <v>10.657596371882001</v>
      </c>
      <c r="T3617" s="1">
        <v>89.342403628118007</v>
      </c>
      <c r="U3617" s="8">
        <v>395.91836734693902</v>
      </c>
    </row>
    <row r="3618" spans="3:21" ht="39" x14ac:dyDescent="0.2">
      <c r="C3618" s="70"/>
      <c r="D3618" s="67"/>
      <c r="E3618" s="4" t="s">
        <v>34</v>
      </c>
      <c r="F3618" s="52" t="s">
        <v>625</v>
      </c>
      <c r="G3618" s="7">
        <v>8</v>
      </c>
      <c r="H3618" s="9">
        <v>62.5</v>
      </c>
      <c r="I3618" s="3" t="s">
        <v>61</v>
      </c>
      <c r="J3618" s="1">
        <v>87.5</v>
      </c>
      <c r="K3618" s="1">
        <v>87.5</v>
      </c>
      <c r="L3618" s="1">
        <v>37.5</v>
      </c>
      <c r="M3618" s="1">
        <v>37.5</v>
      </c>
      <c r="N3618" s="1">
        <v>37.5</v>
      </c>
      <c r="O3618" s="1">
        <v>25</v>
      </c>
      <c r="P3618" s="1">
        <v>25</v>
      </c>
      <c r="Q3618" s="3" t="s">
        <v>61</v>
      </c>
      <c r="R3618" s="3" t="s">
        <v>61</v>
      </c>
      <c r="S3618" s="3" t="s">
        <v>61</v>
      </c>
      <c r="T3618" s="1">
        <v>100</v>
      </c>
      <c r="U3618" s="8">
        <v>400</v>
      </c>
    </row>
    <row r="3619" spans="3:21" ht="39" x14ac:dyDescent="0.2">
      <c r="C3619" s="70"/>
      <c r="D3619" s="67"/>
      <c r="E3619" s="4" t="s">
        <v>35</v>
      </c>
      <c r="F3619" s="52" t="s">
        <v>624</v>
      </c>
      <c r="G3619" s="7">
        <v>119</v>
      </c>
      <c r="H3619" s="9">
        <v>13.445378151261</v>
      </c>
      <c r="I3619" s="1">
        <v>1.680672268908</v>
      </c>
      <c r="J3619" s="1">
        <v>70.588235294117993</v>
      </c>
      <c r="K3619" s="1">
        <v>57.142857142856997</v>
      </c>
      <c r="L3619" s="1">
        <v>32.773109243697</v>
      </c>
      <c r="M3619" s="1">
        <v>52.941176470587997</v>
      </c>
      <c r="N3619" s="1">
        <v>36.134453781513002</v>
      </c>
      <c r="O3619" s="1">
        <v>41.176470588234999</v>
      </c>
      <c r="P3619" s="1">
        <v>6.72268907563</v>
      </c>
      <c r="Q3619" s="1">
        <v>2.5210084033609998</v>
      </c>
      <c r="R3619" s="3" t="s">
        <v>61</v>
      </c>
      <c r="S3619" s="1">
        <v>15.126050420167999</v>
      </c>
      <c r="T3619" s="1">
        <v>84.873949579832001</v>
      </c>
      <c r="U3619" s="8">
        <v>330.25210084033603</v>
      </c>
    </row>
    <row r="3620" spans="3:21" ht="26" x14ac:dyDescent="0.2">
      <c r="C3620" s="70"/>
      <c r="D3620" s="67"/>
      <c r="E3620" s="4" t="s">
        <v>36</v>
      </c>
      <c r="F3620" s="52" t="s">
        <v>624</v>
      </c>
      <c r="G3620" s="7">
        <v>147</v>
      </c>
      <c r="H3620" s="9">
        <v>30.612244897958998</v>
      </c>
      <c r="I3620" s="1">
        <v>2.7210884353739999</v>
      </c>
      <c r="J3620" s="1">
        <v>74.829931972788998</v>
      </c>
      <c r="K3620" s="1">
        <v>58.503401360543997</v>
      </c>
      <c r="L3620" s="1">
        <v>35.374149659864003</v>
      </c>
      <c r="M3620" s="1">
        <v>40.136054421769003</v>
      </c>
      <c r="N3620" s="1">
        <v>25.850340136054001</v>
      </c>
      <c r="O3620" s="1">
        <v>29.931972789115999</v>
      </c>
      <c r="P3620" s="1">
        <v>5.4421768707479998</v>
      </c>
      <c r="Q3620" s="1">
        <v>0.68027210884400002</v>
      </c>
      <c r="R3620" s="1">
        <v>0.68027210884400002</v>
      </c>
      <c r="S3620" s="1">
        <v>17.687074829932001</v>
      </c>
      <c r="T3620" s="1">
        <v>81.632653061224005</v>
      </c>
      <c r="U3620" s="8">
        <v>322.44897959183697</v>
      </c>
    </row>
    <row r="3621" spans="3:21" x14ac:dyDescent="0.2">
      <c r="C3621" s="70"/>
      <c r="D3621" s="67"/>
      <c r="E3621" s="4" t="s">
        <v>37</v>
      </c>
      <c r="F3621" s="52" t="s">
        <v>625</v>
      </c>
      <c r="G3621" s="7">
        <v>16</v>
      </c>
      <c r="H3621" s="9">
        <v>37.5</v>
      </c>
      <c r="I3621" s="1">
        <v>6.25</v>
      </c>
      <c r="J3621" s="1">
        <v>37.5</v>
      </c>
      <c r="K3621" s="1">
        <v>31.25</v>
      </c>
      <c r="L3621" s="1">
        <v>25</v>
      </c>
      <c r="M3621" s="1">
        <v>18.75</v>
      </c>
      <c r="N3621" s="1">
        <v>12.5</v>
      </c>
      <c r="O3621" s="1">
        <v>12.5</v>
      </c>
      <c r="P3621" s="3" t="s">
        <v>61</v>
      </c>
      <c r="Q3621" s="3" t="s">
        <v>61</v>
      </c>
      <c r="R3621" s="3" t="s">
        <v>61</v>
      </c>
      <c r="S3621" s="1">
        <v>43.75</v>
      </c>
      <c r="T3621" s="1">
        <v>56.25</v>
      </c>
      <c r="U3621" s="8">
        <v>225</v>
      </c>
    </row>
    <row r="3622" spans="3:21" x14ac:dyDescent="0.2">
      <c r="C3622" s="66" t="s">
        <v>38</v>
      </c>
      <c r="D3622" s="66" t="s">
        <v>23</v>
      </c>
      <c r="E3622" s="5" t="s">
        <v>39</v>
      </c>
      <c r="F3622" s="51" t="s">
        <v>624</v>
      </c>
      <c r="G3622" s="6">
        <v>458</v>
      </c>
      <c r="H3622" s="13">
        <v>24.454148471616001</v>
      </c>
      <c r="I3622" s="2">
        <v>3.4934497816590002</v>
      </c>
      <c r="J3622" s="2">
        <v>76.855895196507007</v>
      </c>
      <c r="K3622" s="2">
        <v>61.572052401747001</v>
      </c>
      <c r="L3622" s="2">
        <v>35.807860262009001</v>
      </c>
      <c r="M3622" s="2">
        <v>44.323144104802999</v>
      </c>
      <c r="N3622" s="2">
        <v>29.039301310043999</v>
      </c>
      <c r="O3622" s="2">
        <v>37.336244541485001</v>
      </c>
      <c r="P3622" s="2">
        <v>5.2401746724890002</v>
      </c>
      <c r="Q3622" s="2">
        <v>1.310043668122</v>
      </c>
      <c r="R3622" s="2">
        <v>0.43668122270699999</v>
      </c>
      <c r="S3622" s="2">
        <v>14.410480349345001</v>
      </c>
      <c r="T3622" s="2">
        <v>85.152838427947998</v>
      </c>
      <c r="U3622" s="11">
        <v>334.27947598253297</v>
      </c>
    </row>
    <row r="3623" spans="3:21" x14ac:dyDescent="0.2">
      <c r="C3623" s="70"/>
      <c r="D3623" s="67"/>
      <c r="E3623" s="4" t="s">
        <v>40</v>
      </c>
      <c r="F3623" s="52" t="s">
        <v>624</v>
      </c>
      <c r="G3623" s="7">
        <v>973</v>
      </c>
      <c r="H3623" s="9">
        <v>20.760534429599002</v>
      </c>
      <c r="I3623" s="1">
        <v>2.363823227133</v>
      </c>
      <c r="J3623" s="1">
        <v>82.425488180884003</v>
      </c>
      <c r="K3623" s="1">
        <v>63.926002055498003</v>
      </c>
      <c r="L3623" s="1">
        <v>26.310380267214999</v>
      </c>
      <c r="M3623" s="1">
        <v>65.981500513875005</v>
      </c>
      <c r="N3623" s="1">
        <v>49.845837615622003</v>
      </c>
      <c r="O3623" s="1">
        <v>60.842754367933999</v>
      </c>
      <c r="P3623" s="1">
        <v>6.4748201438850002</v>
      </c>
      <c r="Q3623" s="1">
        <v>1.438848920863</v>
      </c>
      <c r="R3623" s="3" t="s">
        <v>61</v>
      </c>
      <c r="S3623" s="1">
        <v>11.510791366906</v>
      </c>
      <c r="T3623" s="1">
        <v>88.489208633093995</v>
      </c>
      <c r="U3623" s="8">
        <v>391.88078108941397</v>
      </c>
    </row>
    <row r="3624" spans="3:21" x14ac:dyDescent="0.2">
      <c r="C3624" s="70"/>
      <c r="D3624" s="67"/>
      <c r="E3624" s="4" t="s">
        <v>41</v>
      </c>
      <c r="F3624" s="52" t="s">
        <v>624</v>
      </c>
      <c r="G3624" s="7">
        <v>0</v>
      </c>
      <c r="H3624" s="17" t="s">
        <v>61</v>
      </c>
      <c r="I3624" s="3" t="s">
        <v>61</v>
      </c>
      <c r="J3624" s="3" t="s">
        <v>61</v>
      </c>
      <c r="K3624" s="3" t="s">
        <v>61</v>
      </c>
      <c r="L3624" s="3" t="s">
        <v>61</v>
      </c>
      <c r="M3624" s="3" t="s">
        <v>61</v>
      </c>
      <c r="N3624" s="3" t="s">
        <v>61</v>
      </c>
      <c r="O3624" s="3" t="s">
        <v>61</v>
      </c>
      <c r="P3624" s="3" t="s">
        <v>61</v>
      </c>
      <c r="Q3624" s="3" t="s">
        <v>61</v>
      </c>
      <c r="R3624" s="3" t="s">
        <v>61</v>
      </c>
      <c r="S3624" s="3" t="s">
        <v>61</v>
      </c>
      <c r="T3624" s="3" t="s">
        <v>61</v>
      </c>
      <c r="U3624" s="18" t="s">
        <v>61</v>
      </c>
    </row>
    <row r="3625" spans="3:21" x14ac:dyDescent="0.2">
      <c r="C3625" s="70"/>
      <c r="D3625" s="67"/>
      <c r="E3625" s="4" t="s">
        <v>42</v>
      </c>
      <c r="F3625" s="52" t="s">
        <v>625</v>
      </c>
      <c r="G3625" s="7">
        <v>34</v>
      </c>
      <c r="H3625" s="9">
        <v>20.588235294118</v>
      </c>
      <c r="I3625" s="1">
        <v>2.9411764705880001</v>
      </c>
      <c r="J3625" s="1">
        <v>82.352941176471006</v>
      </c>
      <c r="K3625" s="1">
        <v>47.058823529412003</v>
      </c>
      <c r="L3625" s="1">
        <v>35.294117647058997</v>
      </c>
      <c r="M3625" s="1">
        <v>73.529411764705998</v>
      </c>
      <c r="N3625" s="1">
        <v>58.823529411765001</v>
      </c>
      <c r="O3625" s="1">
        <v>64.705882352941003</v>
      </c>
      <c r="P3625" s="1">
        <v>14.705882352941</v>
      </c>
      <c r="Q3625" s="1">
        <v>5.8823529411760003</v>
      </c>
      <c r="R3625" s="3" t="s">
        <v>61</v>
      </c>
      <c r="S3625" s="1">
        <v>2.9411764705880001</v>
      </c>
      <c r="T3625" s="1">
        <v>97.058823529411995</v>
      </c>
      <c r="U3625" s="8">
        <v>408.82352941176498</v>
      </c>
    </row>
    <row r="3626" spans="3:21" x14ac:dyDescent="0.2">
      <c r="C3626" s="70"/>
      <c r="D3626" s="67"/>
      <c r="E3626" s="4" t="s">
        <v>43</v>
      </c>
      <c r="F3626" s="52" t="s">
        <v>625</v>
      </c>
      <c r="G3626" s="7">
        <v>10</v>
      </c>
      <c r="H3626" s="9">
        <v>40</v>
      </c>
      <c r="I3626" s="1">
        <v>10</v>
      </c>
      <c r="J3626" s="1">
        <v>90</v>
      </c>
      <c r="K3626" s="1">
        <v>60</v>
      </c>
      <c r="L3626" s="1">
        <v>20</v>
      </c>
      <c r="M3626" s="1">
        <v>80</v>
      </c>
      <c r="N3626" s="1">
        <v>60</v>
      </c>
      <c r="O3626" s="1">
        <v>60</v>
      </c>
      <c r="P3626" s="1">
        <v>10</v>
      </c>
      <c r="Q3626" s="1">
        <v>10</v>
      </c>
      <c r="R3626" s="3" t="s">
        <v>61</v>
      </c>
      <c r="S3626" s="3" t="s">
        <v>61</v>
      </c>
      <c r="T3626" s="1">
        <v>100</v>
      </c>
      <c r="U3626" s="8">
        <v>440</v>
      </c>
    </row>
    <row r="3627" spans="3:21" x14ac:dyDescent="0.2">
      <c r="C3627" s="70"/>
      <c r="D3627" s="67"/>
      <c r="E3627" s="4" t="s">
        <v>44</v>
      </c>
      <c r="F3627" s="52" t="s">
        <v>625</v>
      </c>
      <c r="G3627" s="7">
        <v>31</v>
      </c>
      <c r="H3627" s="9">
        <v>29.032258064516</v>
      </c>
      <c r="I3627" s="3" t="s">
        <v>61</v>
      </c>
      <c r="J3627" s="1">
        <v>67.741935483871003</v>
      </c>
      <c r="K3627" s="1">
        <v>61.290322580644997</v>
      </c>
      <c r="L3627" s="1">
        <v>12.903225806451999</v>
      </c>
      <c r="M3627" s="1">
        <v>54.838709677418997</v>
      </c>
      <c r="N3627" s="1">
        <v>35.483870967742</v>
      </c>
      <c r="O3627" s="1">
        <v>41.935483870968</v>
      </c>
      <c r="P3627" s="1">
        <v>19.354838709677001</v>
      </c>
      <c r="Q3627" s="1">
        <v>3.2258064516129998</v>
      </c>
      <c r="R3627" s="3" t="s">
        <v>61</v>
      </c>
      <c r="S3627" s="1">
        <v>19.354838709677001</v>
      </c>
      <c r="T3627" s="1">
        <v>80.645161290323003</v>
      </c>
      <c r="U3627" s="8">
        <v>345.16129032258101</v>
      </c>
    </row>
    <row r="3628" spans="3:21" x14ac:dyDescent="0.2">
      <c r="C3628" s="70"/>
      <c r="D3628" s="67"/>
      <c r="E3628" s="4" t="s">
        <v>37</v>
      </c>
      <c r="F3628" s="52" t="s">
        <v>625</v>
      </c>
      <c r="G3628" s="7">
        <v>22</v>
      </c>
      <c r="H3628" s="9">
        <v>18.181818181817999</v>
      </c>
      <c r="I3628" s="1">
        <v>4.5454545454549997</v>
      </c>
      <c r="J3628" s="1">
        <v>40.909090909090999</v>
      </c>
      <c r="K3628" s="1">
        <v>31.818181818182001</v>
      </c>
      <c r="L3628" s="1">
        <v>18.181818181817999</v>
      </c>
      <c r="M3628" s="1">
        <v>18.181818181817999</v>
      </c>
      <c r="N3628" s="1">
        <v>31.818181818182001</v>
      </c>
      <c r="O3628" s="1">
        <v>27.272727272727</v>
      </c>
      <c r="P3628" s="3" t="s">
        <v>61</v>
      </c>
      <c r="Q3628" s="1">
        <v>9.0909090909089993</v>
      </c>
      <c r="R3628" s="3" t="s">
        <v>61</v>
      </c>
      <c r="S3628" s="1">
        <v>36.363636363635997</v>
      </c>
      <c r="T3628" s="1">
        <v>63.636363636364003</v>
      </c>
      <c r="U3628" s="8">
        <v>236.363636363636</v>
      </c>
    </row>
    <row r="3629" spans="3:21" x14ac:dyDescent="0.2">
      <c r="C3629" s="70"/>
      <c r="D3629" s="66" t="s">
        <v>20</v>
      </c>
      <c r="E3629" s="5" t="s">
        <v>39</v>
      </c>
      <c r="F3629" s="51" t="s">
        <v>624</v>
      </c>
      <c r="G3629" s="6">
        <v>175</v>
      </c>
      <c r="H3629" s="13">
        <v>22.857142857143</v>
      </c>
      <c r="I3629" s="2">
        <v>4.5714285714290002</v>
      </c>
      <c r="J3629" s="2">
        <v>78.857142857143003</v>
      </c>
      <c r="K3629" s="2">
        <v>63.428571428570997</v>
      </c>
      <c r="L3629" s="2">
        <v>36</v>
      </c>
      <c r="M3629" s="2">
        <v>45.142857142856997</v>
      </c>
      <c r="N3629" s="2">
        <v>29.142857142857</v>
      </c>
      <c r="O3629" s="2">
        <v>42.285714285714</v>
      </c>
      <c r="P3629" s="2">
        <v>3.4285714285709998</v>
      </c>
      <c r="Q3629" s="2">
        <v>1.142857142857</v>
      </c>
      <c r="R3629" s="2">
        <v>0.57142857142900005</v>
      </c>
      <c r="S3629" s="2">
        <v>13.142857142857</v>
      </c>
      <c r="T3629" s="2">
        <v>86.285714285713993</v>
      </c>
      <c r="U3629" s="11">
        <v>340.57142857142901</v>
      </c>
    </row>
    <row r="3630" spans="3:21" x14ac:dyDescent="0.2">
      <c r="C3630" s="70"/>
      <c r="D3630" s="67"/>
      <c r="E3630" s="4" t="s">
        <v>40</v>
      </c>
      <c r="F3630" s="52" t="s">
        <v>624</v>
      </c>
      <c r="G3630" s="7">
        <v>538</v>
      </c>
      <c r="H3630" s="9">
        <v>18.215613382899999</v>
      </c>
      <c r="I3630" s="1">
        <v>2.0446096654280002</v>
      </c>
      <c r="J3630" s="1">
        <v>82.156133828996005</v>
      </c>
      <c r="K3630" s="1">
        <v>62.081784386617002</v>
      </c>
      <c r="L3630" s="1">
        <v>23.791821561338001</v>
      </c>
      <c r="M3630" s="1">
        <v>68.215613382900003</v>
      </c>
      <c r="N3630" s="1">
        <v>49.814126394052003</v>
      </c>
      <c r="O3630" s="1">
        <v>63.197026022305003</v>
      </c>
      <c r="P3630" s="1">
        <v>6.8773234200740001</v>
      </c>
      <c r="Q3630" s="1">
        <v>1.1152416356879999</v>
      </c>
      <c r="R3630" s="3" t="s">
        <v>61</v>
      </c>
      <c r="S3630" s="1">
        <v>11.895910780669</v>
      </c>
      <c r="T3630" s="1">
        <v>88.104089219331001</v>
      </c>
      <c r="U3630" s="8">
        <v>389.40520446096701</v>
      </c>
    </row>
    <row r="3631" spans="3:21" x14ac:dyDescent="0.2">
      <c r="C3631" s="70"/>
      <c r="D3631" s="67"/>
      <c r="E3631" s="4" t="s">
        <v>41</v>
      </c>
      <c r="F3631" s="52" t="s">
        <v>624</v>
      </c>
      <c r="G3631" s="7">
        <v>0</v>
      </c>
      <c r="H3631" s="17" t="s">
        <v>61</v>
      </c>
      <c r="I3631" s="3" t="s">
        <v>61</v>
      </c>
      <c r="J3631" s="3" t="s">
        <v>61</v>
      </c>
      <c r="K3631" s="3" t="s">
        <v>61</v>
      </c>
      <c r="L3631" s="3" t="s">
        <v>61</v>
      </c>
      <c r="M3631" s="3" t="s">
        <v>61</v>
      </c>
      <c r="N3631" s="3" t="s">
        <v>61</v>
      </c>
      <c r="O3631" s="3" t="s">
        <v>61</v>
      </c>
      <c r="P3631" s="3" t="s">
        <v>61</v>
      </c>
      <c r="Q3631" s="3" t="s">
        <v>61</v>
      </c>
      <c r="R3631" s="3" t="s">
        <v>61</v>
      </c>
      <c r="S3631" s="3" t="s">
        <v>61</v>
      </c>
      <c r="T3631" s="3" t="s">
        <v>61</v>
      </c>
      <c r="U3631" s="18" t="s">
        <v>61</v>
      </c>
    </row>
    <row r="3632" spans="3:21" x14ac:dyDescent="0.2">
      <c r="C3632" s="70"/>
      <c r="D3632" s="67"/>
      <c r="E3632" s="4" t="s">
        <v>42</v>
      </c>
      <c r="F3632" s="52" t="s">
        <v>625</v>
      </c>
      <c r="G3632" s="7">
        <v>20</v>
      </c>
      <c r="H3632" s="9">
        <v>15</v>
      </c>
      <c r="I3632" s="1">
        <v>5</v>
      </c>
      <c r="J3632" s="1">
        <v>85</v>
      </c>
      <c r="K3632" s="1">
        <v>40</v>
      </c>
      <c r="L3632" s="1">
        <v>35</v>
      </c>
      <c r="M3632" s="1">
        <v>80</v>
      </c>
      <c r="N3632" s="1">
        <v>65</v>
      </c>
      <c r="O3632" s="1">
        <v>80</v>
      </c>
      <c r="P3632" s="1">
        <v>20</v>
      </c>
      <c r="Q3632" s="1">
        <v>10</v>
      </c>
      <c r="R3632" s="3" t="s">
        <v>61</v>
      </c>
      <c r="S3632" s="3" t="s">
        <v>61</v>
      </c>
      <c r="T3632" s="1">
        <v>100</v>
      </c>
      <c r="U3632" s="8">
        <v>435</v>
      </c>
    </row>
    <row r="3633" spans="3:21" x14ac:dyDescent="0.2">
      <c r="C3633" s="70"/>
      <c r="D3633" s="67"/>
      <c r="E3633" s="4" t="s">
        <v>43</v>
      </c>
      <c r="F3633" s="52" t="s">
        <v>625</v>
      </c>
      <c r="G3633" s="7">
        <v>5</v>
      </c>
      <c r="H3633" s="9">
        <v>20</v>
      </c>
      <c r="I3633" s="3" t="s">
        <v>61</v>
      </c>
      <c r="J3633" s="1">
        <v>100</v>
      </c>
      <c r="K3633" s="1">
        <v>40</v>
      </c>
      <c r="L3633" s="1">
        <v>20</v>
      </c>
      <c r="M3633" s="1">
        <v>80</v>
      </c>
      <c r="N3633" s="1">
        <v>60</v>
      </c>
      <c r="O3633" s="1">
        <v>60</v>
      </c>
      <c r="P3633" s="1">
        <v>20</v>
      </c>
      <c r="Q3633" s="1">
        <v>20</v>
      </c>
      <c r="R3633" s="3" t="s">
        <v>61</v>
      </c>
      <c r="S3633" s="3" t="s">
        <v>61</v>
      </c>
      <c r="T3633" s="1">
        <v>100</v>
      </c>
      <c r="U3633" s="8">
        <v>420</v>
      </c>
    </row>
    <row r="3634" spans="3:21" x14ac:dyDescent="0.2">
      <c r="C3634" s="70"/>
      <c r="D3634" s="67"/>
      <c r="E3634" s="4" t="s">
        <v>44</v>
      </c>
      <c r="F3634" s="52" t="s">
        <v>625</v>
      </c>
      <c r="G3634" s="7">
        <v>14</v>
      </c>
      <c r="H3634" s="9">
        <v>21.428571428571001</v>
      </c>
      <c r="I3634" s="3" t="s">
        <v>61</v>
      </c>
      <c r="J3634" s="1">
        <v>78.571428571428996</v>
      </c>
      <c r="K3634" s="1">
        <v>64.285714285713993</v>
      </c>
      <c r="L3634" s="1">
        <v>7.1428571428570002</v>
      </c>
      <c r="M3634" s="1">
        <v>57.142857142856997</v>
      </c>
      <c r="N3634" s="1">
        <v>35.714285714286</v>
      </c>
      <c r="O3634" s="1">
        <v>57.142857142856997</v>
      </c>
      <c r="P3634" s="1">
        <v>35.714285714286</v>
      </c>
      <c r="Q3634" s="1">
        <v>7.1428571428570002</v>
      </c>
      <c r="R3634" s="3" t="s">
        <v>61</v>
      </c>
      <c r="S3634" s="1">
        <v>21.428571428571001</v>
      </c>
      <c r="T3634" s="1">
        <v>78.571428571428996</v>
      </c>
      <c r="U3634" s="8">
        <v>385.71428571428601</v>
      </c>
    </row>
    <row r="3635" spans="3:21" x14ac:dyDescent="0.2">
      <c r="C3635" s="70"/>
      <c r="D3635" s="67"/>
      <c r="E3635" s="4" t="s">
        <v>37</v>
      </c>
      <c r="F3635" s="52" t="s">
        <v>625</v>
      </c>
      <c r="G3635" s="7">
        <v>11</v>
      </c>
      <c r="H3635" s="9">
        <v>36.363636363635997</v>
      </c>
      <c r="I3635" s="3" t="s">
        <v>61</v>
      </c>
      <c r="J3635" s="1">
        <v>45.454545454544999</v>
      </c>
      <c r="K3635" s="1">
        <v>27.272727272727</v>
      </c>
      <c r="L3635" s="1">
        <v>27.272727272727</v>
      </c>
      <c r="M3635" s="1">
        <v>18.181818181817999</v>
      </c>
      <c r="N3635" s="1">
        <v>45.454545454544999</v>
      </c>
      <c r="O3635" s="1">
        <v>36.363636363635997</v>
      </c>
      <c r="P3635" s="3" t="s">
        <v>61</v>
      </c>
      <c r="Q3635" s="1">
        <v>9.0909090909089993</v>
      </c>
      <c r="R3635" s="3" t="s">
        <v>61</v>
      </c>
      <c r="S3635" s="1">
        <v>18.181818181817999</v>
      </c>
      <c r="T3635" s="1">
        <v>81.818181818181998</v>
      </c>
      <c r="U3635" s="8">
        <v>263.63636363636402</v>
      </c>
    </row>
    <row r="3636" spans="3:21" x14ac:dyDescent="0.2">
      <c r="C3636" s="70"/>
      <c r="D3636" s="66" t="s">
        <v>21</v>
      </c>
      <c r="E3636" s="5" t="s">
        <v>39</v>
      </c>
      <c r="F3636" s="51" t="s">
        <v>624</v>
      </c>
      <c r="G3636" s="6">
        <v>283</v>
      </c>
      <c r="H3636" s="13">
        <v>25.441696113073998</v>
      </c>
      <c r="I3636" s="2">
        <v>2.8268551236750001</v>
      </c>
      <c r="J3636" s="2">
        <v>75.618374558303998</v>
      </c>
      <c r="K3636" s="2">
        <v>60.424028268550998</v>
      </c>
      <c r="L3636" s="2">
        <v>35.689045936395999</v>
      </c>
      <c r="M3636" s="2">
        <v>43.816254416961002</v>
      </c>
      <c r="N3636" s="2">
        <v>28.975265017668001</v>
      </c>
      <c r="O3636" s="2">
        <v>34.275618374558</v>
      </c>
      <c r="P3636" s="2">
        <v>6.3604240282689997</v>
      </c>
      <c r="Q3636" s="2">
        <v>1.413427561837</v>
      </c>
      <c r="R3636" s="2">
        <v>0.35335689045899998</v>
      </c>
      <c r="S3636" s="2">
        <v>15.194346289753</v>
      </c>
      <c r="T3636" s="2">
        <v>84.452296819788003</v>
      </c>
      <c r="U3636" s="11">
        <v>330.388692579505</v>
      </c>
    </row>
    <row r="3637" spans="3:21" x14ac:dyDescent="0.2">
      <c r="C3637" s="70"/>
      <c r="D3637" s="67"/>
      <c r="E3637" s="4" t="s">
        <v>40</v>
      </c>
      <c r="F3637" s="52" t="s">
        <v>624</v>
      </c>
      <c r="G3637" s="7">
        <v>435</v>
      </c>
      <c r="H3637" s="9">
        <v>23.908045977011</v>
      </c>
      <c r="I3637" s="1">
        <v>2.7586206896549998</v>
      </c>
      <c r="J3637" s="1">
        <v>82.758620689655004</v>
      </c>
      <c r="K3637" s="1">
        <v>66.206896551724</v>
      </c>
      <c r="L3637" s="1">
        <v>29.425287356321999</v>
      </c>
      <c r="M3637" s="1">
        <v>63.218390804598002</v>
      </c>
      <c r="N3637" s="1">
        <v>49.885057471263998</v>
      </c>
      <c r="O3637" s="1">
        <v>57.931034482759003</v>
      </c>
      <c r="P3637" s="1">
        <v>5.9770114942530004</v>
      </c>
      <c r="Q3637" s="1">
        <v>1.8390804597699999</v>
      </c>
      <c r="R3637" s="3" t="s">
        <v>61</v>
      </c>
      <c r="S3637" s="1">
        <v>11.034482758620999</v>
      </c>
      <c r="T3637" s="1">
        <v>88.965517241379004</v>
      </c>
      <c r="U3637" s="8">
        <v>394.94252873563198</v>
      </c>
    </row>
    <row r="3638" spans="3:21" x14ac:dyDescent="0.2">
      <c r="C3638" s="70"/>
      <c r="D3638" s="67"/>
      <c r="E3638" s="4" t="s">
        <v>41</v>
      </c>
      <c r="F3638" s="52" t="s">
        <v>624</v>
      </c>
      <c r="G3638" s="7">
        <v>0</v>
      </c>
      <c r="H3638" s="17" t="s">
        <v>61</v>
      </c>
      <c r="I3638" s="3" t="s">
        <v>61</v>
      </c>
      <c r="J3638" s="3" t="s">
        <v>61</v>
      </c>
      <c r="K3638" s="3" t="s">
        <v>61</v>
      </c>
      <c r="L3638" s="3" t="s">
        <v>61</v>
      </c>
      <c r="M3638" s="3" t="s">
        <v>61</v>
      </c>
      <c r="N3638" s="3" t="s">
        <v>61</v>
      </c>
      <c r="O3638" s="3" t="s">
        <v>61</v>
      </c>
      <c r="P3638" s="3" t="s">
        <v>61</v>
      </c>
      <c r="Q3638" s="3" t="s">
        <v>61</v>
      </c>
      <c r="R3638" s="3" t="s">
        <v>61</v>
      </c>
      <c r="S3638" s="3" t="s">
        <v>61</v>
      </c>
      <c r="T3638" s="3" t="s">
        <v>61</v>
      </c>
      <c r="U3638" s="18" t="s">
        <v>61</v>
      </c>
    </row>
    <row r="3639" spans="3:21" x14ac:dyDescent="0.2">
      <c r="C3639" s="70"/>
      <c r="D3639" s="67"/>
      <c r="E3639" s="4" t="s">
        <v>42</v>
      </c>
      <c r="F3639" s="52" t="s">
        <v>625</v>
      </c>
      <c r="G3639" s="7">
        <v>14</v>
      </c>
      <c r="H3639" s="9">
        <v>28.571428571428999</v>
      </c>
      <c r="I3639" s="3" t="s">
        <v>61</v>
      </c>
      <c r="J3639" s="1">
        <v>78.571428571428996</v>
      </c>
      <c r="K3639" s="1">
        <v>57.142857142856997</v>
      </c>
      <c r="L3639" s="1">
        <v>35.714285714286</v>
      </c>
      <c r="M3639" s="1">
        <v>64.285714285713993</v>
      </c>
      <c r="N3639" s="1">
        <v>50</v>
      </c>
      <c r="O3639" s="1">
        <v>42.857142857143003</v>
      </c>
      <c r="P3639" s="1">
        <v>7.1428571428570002</v>
      </c>
      <c r="Q3639" s="3" t="s">
        <v>61</v>
      </c>
      <c r="R3639" s="3" t="s">
        <v>61</v>
      </c>
      <c r="S3639" s="1">
        <v>7.1428571428570002</v>
      </c>
      <c r="T3639" s="1">
        <v>92.857142857143003</v>
      </c>
      <c r="U3639" s="8">
        <v>371.42857142857099</v>
      </c>
    </row>
    <row r="3640" spans="3:21" x14ac:dyDescent="0.2">
      <c r="C3640" s="70"/>
      <c r="D3640" s="67"/>
      <c r="E3640" s="4" t="s">
        <v>43</v>
      </c>
      <c r="F3640" s="52" t="s">
        <v>625</v>
      </c>
      <c r="G3640" s="7">
        <v>5</v>
      </c>
      <c r="H3640" s="9">
        <v>60</v>
      </c>
      <c r="I3640" s="1">
        <v>20</v>
      </c>
      <c r="J3640" s="1">
        <v>80</v>
      </c>
      <c r="K3640" s="1">
        <v>80</v>
      </c>
      <c r="L3640" s="1">
        <v>20</v>
      </c>
      <c r="M3640" s="1">
        <v>80</v>
      </c>
      <c r="N3640" s="1">
        <v>60</v>
      </c>
      <c r="O3640" s="1">
        <v>60</v>
      </c>
      <c r="P3640" s="3" t="s">
        <v>61</v>
      </c>
      <c r="Q3640" s="3" t="s">
        <v>61</v>
      </c>
      <c r="R3640" s="3" t="s">
        <v>61</v>
      </c>
      <c r="S3640" s="3" t="s">
        <v>61</v>
      </c>
      <c r="T3640" s="1">
        <v>100</v>
      </c>
      <c r="U3640" s="8">
        <v>460</v>
      </c>
    </row>
    <row r="3641" spans="3:21" x14ac:dyDescent="0.2">
      <c r="C3641" s="70"/>
      <c r="D3641" s="67"/>
      <c r="E3641" s="4" t="s">
        <v>44</v>
      </c>
      <c r="F3641" s="52" t="s">
        <v>625</v>
      </c>
      <c r="G3641" s="7">
        <v>17</v>
      </c>
      <c r="H3641" s="9">
        <v>35.294117647058997</v>
      </c>
      <c r="I3641" s="3" t="s">
        <v>61</v>
      </c>
      <c r="J3641" s="1">
        <v>58.823529411765001</v>
      </c>
      <c r="K3641" s="1">
        <v>58.823529411765001</v>
      </c>
      <c r="L3641" s="1">
        <v>17.647058823529001</v>
      </c>
      <c r="M3641" s="1">
        <v>52.941176470587997</v>
      </c>
      <c r="N3641" s="1">
        <v>35.294117647058997</v>
      </c>
      <c r="O3641" s="1">
        <v>29.411764705882</v>
      </c>
      <c r="P3641" s="1">
        <v>5.8823529411760003</v>
      </c>
      <c r="Q3641" s="3" t="s">
        <v>61</v>
      </c>
      <c r="R3641" s="3" t="s">
        <v>61</v>
      </c>
      <c r="S3641" s="1">
        <v>17.647058823529001</v>
      </c>
      <c r="T3641" s="1">
        <v>82.352941176471006</v>
      </c>
      <c r="U3641" s="8">
        <v>311.76470588235298</v>
      </c>
    </row>
    <row r="3642" spans="3:21" x14ac:dyDescent="0.2">
      <c r="C3642" s="70"/>
      <c r="D3642" s="67"/>
      <c r="E3642" s="4" t="s">
        <v>37</v>
      </c>
      <c r="F3642" s="52" t="s">
        <v>625</v>
      </c>
      <c r="G3642" s="7">
        <v>11</v>
      </c>
      <c r="H3642" s="17" t="s">
        <v>61</v>
      </c>
      <c r="I3642" s="1">
        <v>9.0909090909089993</v>
      </c>
      <c r="J3642" s="1">
        <v>36.363636363635997</v>
      </c>
      <c r="K3642" s="1">
        <v>36.363636363635997</v>
      </c>
      <c r="L3642" s="1">
        <v>9.0909090909089993</v>
      </c>
      <c r="M3642" s="1">
        <v>18.181818181817999</v>
      </c>
      <c r="N3642" s="1">
        <v>18.181818181817999</v>
      </c>
      <c r="O3642" s="1">
        <v>18.181818181817999</v>
      </c>
      <c r="P3642" s="3" t="s">
        <v>61</v>
      </c>
      <c r="Q3642" s="1">
        <v>9.0909090909089993</v>
      </c>
      <c r="R3642" s="3" t="s">
        <v>61</v>
      </c>
      <c r="S3642" s="1">
        <v>54.545454545455001</v>
      </c>
      <c r="T3642" s="1">
        <v>45.454545454544999</v>
      </c>
      <c r="U3642" s="8">
        <v>209.09090909090901</v>
      </c>
    </row>
    <row r="3643" spans="3:21" x14ac:dyDescent="0.2">
      <c r="C3643" s="66" t="s">
        <v>45</v>
      </c>
      <c r="D3643" s="64" t="s">
        <v>19</v>
      </c>
      <c r="E3643" s="5" t="s">
        <v>46</v>
      </c>
      <c r="F3643" s="51" t="s">
        <v>624</v>
      </c>
      <c r="G3643" s="6">
        <v>770</v>
      </c>
      <c r="H3643" s="13">
        <v>22.207792207792</v>
      </c>
      <c r="I3643" s="2">
        <v>2.7272727272730002</v>
      </c>
      <c r="J3643" s="2">
        <v>82.727272727273004</v>
      </c>
      <c r="K3643" s="2">
        <v>66.233766233766005</v>
      </c>
      <c r="L3643" s="2">
        <v>26.363636363636001</v>
      </c>
      <c r="M3643" s="2">
        <v>65.454545454544999</v>
      </c>
      <c r="N3643" s="2">
        <v>48.831168831169002</v>
      </c>
      <c r="O3643" s="2">
        <v>60.12987012987</v>
      </c>
      <c r="P3643" s="2">
        <v>5.7142857142860004</v>
      </c>
      <c r="Q3643" s="2">
        <v>1.688311688312</v>
      </c>
      <c r="R3643" s="14" t="s">
        <v>61</v>
      </c>
      <c r="S3643" s="2">
        <v>10.519480519481</v>
      </c>
      <c r="T3643" s="2">
        <v>89.480519480519007</v>
      </c>
      <c r="U3643" s="11">
        <v>392.597402597403</v>
      </c>
    </row>
    <row r="3644" spans="3:21" ht="26" x14ac:dyDescent="0.2">
      <c r="C3644" s="70"/>
      <c r="D3644" s="65"/>
      <c r="E3644" s="4" t="s">
        <v>47</v>
      </c>
      <c r="F3644" s="52" t="s">
        <v>624</v>
      </c>
      <c r="G3644" s="7">
        <v>335</v>
      </c>
      <c r="H3644" s="9">
        <v>22.388059701492999</v>
      </c>
      <c r="I3644" s="1">
        <v>1.791044776119</v>
      </c>
      <c r="J3644" s="1">
        <v>80</v>
      </c>
      <c r="K3644" s="1">
        <v>61.492537313432997</v>
      </c>
      <c r="L3644" s="1">
        <v>29.552238805969999</v>
      </c>
      <c r="M3644" s="1">
        <v>60</v>
      </c>
      <c r="N3644" s="1">
        <v>45.373134328357999</v>
      </c>
      <c r="O3644" s="1">
        <v>54.925373134327998</v>
      </c>
      <c r="P3644" s="1">
        <v>7.7611940298509996</v>
      </c>
      <c r="Q3644" s="1">
        <v>1.1940298507460001</v>
      </c>
      <c r="R3644" s="3" t="s">
        <v>61</v>
      </c>
      <c r="S3644" s="1">
        <v>12.238805970149</v>
      </c>
      <c r="T3644" s="1">
        <v>87.761194029850998</v>
      </c>
      <c r="U3644" s="8">
        <v>376.716417910448</v>
      </c>
    </row>
    <row r="3645" spans="3:21" x14ac:dyDescent="0.2">
      <c r="C3645" s="70"/>
      <c r="D3645" s="65"/>
      <c r="E3645" s="4" t="s">
        <v>48</v>
      </c>
      <c r="F3645" s="52" t="s">
        <v>625</v>
      </c>
      <c r="G3645" s="7">
        <v>34</v>
      </c>
      <c r="H3645" s="9">
        <v>23.529411764706001</v>
      </c>
      <c r="I3645" s="1">
        <v>5.8823529411760003</v>
      </c>
      <c r="J3645" s="1">
        <v>79.411764705882007</v>
      </c>
      <c r="K3645" s="1">
        <v>61.764705882352999</v>
      </c>
      <c r="L3645" s="1">
        <v>32.352941176470999</v>
      </c>
      <c r="M3645" s="1">
        <v>52.941176470587997</v>
      </c>
      <c r="N3645" s="1">
        <v>26.470588235293999</v>
      </c>
      <c r="O3645" s="1">
        <v>50</v>
      </c>
      <c r="P3645" s="1">
        <v>2.9411764705880001</v>
      </c>
      <c r="Q3645" s="1">
        <v>2.9411764705880001</v>
      </c>
      <c r="R3645" s="3" t="s">
        <v>61</v>
      </c>
      <c r="S3645" s="1">
        <v>17.647058823529001</v>
      </c>
      <c r="T3645" s="1">
        <v>82.352941176471006</v>
      </c>
      <c r="U3645" s="8">
        <v>355.88235294117601</v>
      </c>
    </row>
    <row r="3646" spans="3:21" ht="39" x14ac:dyDescent="0.2">
      <c r="C3646" s="70"/>
      <c r="D3646" s="65"/>
      <c r="E3646" s="4" t="s">
        <v>49</v>
      </c>
      <c r="F3646" s="52" t="s">
        <v>624</v>
      </c>
      <c r="G3646" s="7">
        <v>318</v>
      </c>
      <c r="H3646" s="9">
        <v>21.383647798742</v>
      </c>
      <c r="I3646" s="1">
        <v>3.7735849056599999</v>
      </c>
      <c r="J3646" s="1">
        <v>76.729559748428002</v>
      </c>
      <c r="K3646" s="1">
        <v>56.603773584906001</v>
      </c>
      <c r="L3646" s="1">
        <v>33.962264150943</v>
      </c>
      <c r="M3646" s="1">
        <v>47.169811320755002</v>
      </c>
      <c r="N3646" s="1">
        <v>32.389937106917998</v>
      </c>
      <c r="O3646" s="1">
        <v>39.937106918239003</v>
      </c>
      <c r="P3646" s="1">
        <v>7.8616352201259998</v>
      </c>
      <c r="Q3646" s="1">
        <v>1.88679245283</v>
      </c>
      <c r="R3646" s="1">
        <v>0.62893081761000003</v>
      </c>
      <c r="S3646" s="1">
        <v>15.094339622642</v>
      </c>
      <c r="T3646" s="1">
        <v>84.276729559748006</v>
      </c>
      <c r="U3646" s="8">
        <v>337.42138364779902</v>
      </c>
    </row>
    <row r="3647" spans="3:21" x14ac:dyDescent="0.2">
      <c r="C3647" s="70"/>
      <c r="D3647" s="65"/>
      <c r="E3647" s="4" t="s">
        <v>50</v>
      </c>
      <c r="F3647" s="52" t="s">
        <v>625</v>
      </c>
      <c r="G3647" s="7">
        <v>18</v>
      </c>
      <c r="H3647" s="9">
        <v>27.777777777777999</v>
      </c>
      <c r="I3647" s="3" t="s">
        <v>61</v>
      </c>
      <c r="J3647" s="1">
        <v>66.666666666666998</v>
      </c>
      <c r="K3647" s="1">
        <v>38.888888888888999</v>
      </c>
      <c r="L3647" s="1">
        <v>27.777777777777999</v>
      </c>
      <c r="M3647" s="1">
        <v>11.111111111111001</v>
      </c>
      <c r="N3647" s="1">
        <v>11.111111111111001</v>
      </c>
      <c r="O3647" s="1">
        <v>11.111111111111001</v>
      </c>
      <c r="P3647" s="1">
        <v>5.5555555555560003</v>
      </c>
      <c r="Q3647" s="3" t="s">
        <v>61</v>
      </c>
      <c r="R3647" s="3" t="s">
        <v>61</v>
      </c>
      <c r="S3647" s="1">
        <v>27.777777777777999</v>
      </c>
      <c r="T3647" s="1">
        <v>72.222222222222001</v>
      </c>
      <c r="U3647" s="8">
        <v>227.777777777778</v>
      </c>
    </row>
    <row r="3648" spans="3:21" x14ac:dyDescent="0.2">
      <c r="C3648" s="70"/>
      <c r="D3648" s="65"/>
      <c r="E3648" s="4" t="s">
        <v>44</v>
      </c>
      <c r="F3648" s="52" t="s">
        <v>625</v>
      </c>
      <c r="G3648" s="7">
        <v>25</v>
      </c>
      <c r="H3648" s="9">
        <v>20</v>
      </c>
      <c r="I3648" s="3" t="s">
        <v>61</v>
      </c>
      <c r="J3648" s="1">
        <v>68</v>
      </c>
      <c r="K3648" s="1">
        <v>60</v>
      </c>
      <c r="L3648" s="1">
        <v>36</v>
      </c>
      <c r="M3648" s="1">
        <v>36</v>
      </c>
      <c r="N3648" s="1">
        <v>36</v>
      </c>
      <c r="O3648" s="1">
        <v>32</v>
      </c>
      <c r="P3648" s="1">
        <v>4</v>
      </c>
      <c r="Q3648" s="3" t="s">
        <v>61</v>
      </c>
      <c r="R3648" s="3" t="s">
        <v>61</v>
      </c>
      <c r="S3648" s="1">
        <v>16</v>
      </c>
      <c r="T3648" s="1">
        <v>84</v>
      </c>
      <c r="U3648" s="8">
        <v>308</v>
      </c>
    </row>
    <row r="3649" spans="2:22" x14ac:dyDescent="0.2">
      <c r="C3649" s="70"/>
      <c r="D3649" s="65"/>
      <c r="E3649" s="4" t="s">
        <v>37</v>
      </c>
      <c r="F3649" s="52" t="s">
        <v>625</v>
      </c>
      <c r="G3649" s="7">
        <v>28</v>
      </c>
      <c r="H3649" s="9">
        <v>21.428571428571001</v>
      </c>
      <c r="I3649" s="1">
        <v>3.5714285714290002</v>
      </c>
      <c r="J3649" s="1">
        <v>57.142857142856997</v>
      </c>
      <c r="K3649" s="1">
        <v>46.428571428570997</v>
      </c>
      <c r="L3649" s="1">
        <v>25</v>
      </c>
      <c r="M3649" s="1">
        <v>53.571428571429003</v>
      </c>
      <c r="N3649" s="1">
        <v>39.285714285714</v>
      </c>
      <c r="O3649" s="1">
        <v>32.142857142856997</v>
      </c>
      <c r="P3649" s="1">
        <v>3.5714285714290002</v>
      </c>
      <c r="Q3649" s="1">
        <v>7.1428571428570002</v>
      </c>
      <c r="R3649" s="3" t="s">
        <v>61</v>
      </c>
      <c r="S3649" s="1">
        <v>28.571428571428999</v>
      </c>
      <c r="T3649" s="1">
        <v>71.428571428571004</v>
      </c>
      <c r="U3649" s="8">
        <v>317.857142857143</v>
      </c>
    </row>
    <row r="3650" spans="2:22" x14ac:dyDescent="0.2">
      <c r="C3650" s="70"/>
      <c r="D3650" s="65"/>
      <c r="E3650" s="4" t="s">
        <v>51</v>
      </c>
      <c r="F3650" s="52" t="s">
        <v>624</v>
      </c>
      <c r="G3650" s="7">
        <v>1105</v>
      </c>
      <c r="H3650" s="9">
        <v>22.262443438914001</v>
      </c>
      <c r="I3650" s="1">
        <v>2.4434389140269999</v>
      </c>
      <c r="J3650" s="1">
        <v>81.900452488688003</v>
      </c>
      <c r="K3650" s="1">
        <v>64.796380090498005</v>
      </c>
      <c r="L3650" s="1">
        <v>27.330316742080999</v>
      </c>
      <c r="M3650" s="1">
        <v>63.800904977376</v>
      </c>
      <c r="N3650" s="1">
        <v>47.782805429863998</v>
      </c>
      <c r="O3650" s="1">
        <v>58.552036199094999</v>
      </c>
      <c r="P3650" s="1">
        <v>6.3348416289590004</v>
      </c>
      <c r="Q3650" s="1">
        <v>1.538461538462</v>
      </c>
      <c r="R3650" s="3" t="s">
        <v>61</v>
      </c>
      <c r="S3650" s="1">
        <v>11.040723981899999</v>
      </c>
      <c r="T3650" s="1">
        <v>88.959276018099999</v>
      </c>
      <c r="U3650" s="8">
        <v>387.78280542986403</v>
      </c>
    </row>
    <row r="3651" spans="2:22" x14ac:dyDescent="0.2">
      <c r="C3651" s="70"/>
      <c r="D3651" s="65"/>
      <c r="E3651" s="4" t="s">
        <v>52</v>
      </c>
      <c r="F3651" s="52" t="s">
        <v>624</v>
      </c>
      <c r="G3651" s="7">
        <v>352</v>
      </c>
      <c r="H3651" s="9">
        <v>21.590909090909001</v>
      </c>
      <c r="I3651" s="1">
        <v>3.9772727272730002</v>
      </c>
      <c r="J3651" s="1">
        <v>76.988636363636004</v>
      </c>
      <c r="K3651" s="1">
        <v>57.102272727272997</v>
      </c>
      <c r="L3651" s="1">
        <v>33.806818181818002</v>
      </c>
      <c r="M3651" s="1">
        <v>47.727272727272997</v>
      </c>
      <c r="N3651" s="1">
        <v>31.818181818182001</v>
      </c>
      <c r="O3651" s="1">
        <v>40.909090909090999</v>
      </c>
      <c r="P3651" s="1">
        <v>7.386363636364</v>
      </c>
      <c r="Q3651" s="1">
        <v>1.988636363636</v>
      </c>
      <c r="R3651" s="1">
        <v>0.56818181818199998</v>
      </c>
      <c r="S3651" s="1">
        <v>15.340909090908999</v>
      </c>
      <c r="T3651" s="1">
        <v>84.090909090908994</v>
      </c>
      <c r="U3651" s="8">
        <v>339.20454545454498</v>
      </c>
    </row>
    <row r="3652" spans="2:22" x14ac:dyDescent="0.2">
      <c r="C3652" s="66" t="s">
        <v>53</v>
      </c>
      <c r="D3652" s="64" t="s">
        <v>19</v>
      </c>
      <c r="E3652" s="5" t="s">
        <v>54</v>
      </c>
      <c r="F3652" s="51" t="s">
        <v>624</v>
      </c>
      <c r="G3652" s="6">
        <v>513</v>
      </c>
      <c r="H3652" s="13">
        <v>23.196881091618</v>
      </c>
      <c r="I3652" s="2">
        <v>2.1442495126710002</v>
      </c>
      <c r="J3652" s="2">
        <v>79.532163742690003</v>
      </c>
      <c r="K3652" s="2">
        <v>61.403508771929999</v>
      </c>
      <c r="L3652" s="2">
        <v>25.925925925925998</v>
      </c>
      <c r="M3652" s="2">
        <v>62.962962962962997</v>
      </c>
      <c r="N3652" s="2">
        <v>43.469785575049002</v>
      </c>
      <c r="O3652" s="2">
        <v>56.725146198829997</v>
      </c>
      <c r="P3652" s="2">
        <v>5.2631578947369997</v>
      </c>
      <c r="Q3652" s="2">
        <v>2.3391812865500001</v>
      </c>
      <c r="R3652" s="2">
        <v>0.38986354775799997</v>
      </c>
      <c r="S3652" s="2">
        <v>11.890838206628001</v>
      </c>
      <c r="T3652" s="2">
        <v>87.719298245613999</v>
      </c>
      <c r="U3652" s="11">
        <v>375.24366471734902</v>
      </c>
    </row>
    <row r="3653" spans="2:22" x14ac:dyDescent="0.2">
      <c r="C3653" s="70"/>
      <c r="D3653" s="65"/>
      <c r="E3653" s="4" t="s">
        <v>55</v>
      </c>
      <c r="F3653" s="52" t="s">
        <v>624</v>
      </c>
      <c r="G3653" s="7">
        <v>639</v>
      </c>
      <c r="H3653" s="9">
        <v>21.283255086072</v>
      </c>
      <c r="I3653" s="1">
        <v>3.1298904538340002</v>
      </c>
      <c r="J3653" s="1">
        <v>80.438184663537001</v>
      </c>
      <c r="K3653" s="1">
        <v>61.658841940532</v>
      </c>
      <c r="L3653" s="1">
        <v>30.046948356807999</v>
      </c>
      <c r="M3653" s="1">
        <v>56.964006259781002</v>
      </c>
      <c r="N3653" s="1">
        <v>44.600938967136003</v>
      </c>
      <c r="O3653" s="1">
        <v>53.208137715180001</v>
      </c>
      <c r="P3653" s="1">
        <v>7.0422535211269999</v>
      </c>
      <c r="Q3653" s="1">
        <v>1.5649452269170001</v>
      </c>
      <c r="R3653" s="3" t="s">
        <v>61</v>
      </c>
      <c r="S3653" s="1">
        <v>12.676056338027999</v>
      </c>
      <c r="T3653" s="1">
        <v>87.323943661971995</v>
      </c>
      <c r="U3653" s="8">
        <v>372.61345852895101</v>
      </c>
    </row>
    <row r="3654" spans="2:22" x14ac:dyDescent="0.2">
      <c r="C3654" s="70"/>
      <c r="D3654" s="65"/>
      <c r="E3654" s="4" t="s">
        <v>56</v>
      </c>
      <c r="F3654" s="52" t="s">
        <v>624</v>
      </c>
      <c r="G3654" s="7">
        <v>376</v>
      </c>
      <c r="H3654" s="9">
        <v>22.074468085105998</v>
      </c>
      <c r="I3654" s="1">
        <v>2.925531914894</v>
      </c>
      <c r="J3654" s="1">
        <v>79.521276595744993</v>
      </c>
      <c r="K3654" s="1">
        <v>64.627659574467998</v>
      </c>
      <c r="L3654" s="1">
        <v>31.117021276595999</v>
      </c>
      <c r="M3654" s="1">
        <v>56.382978723404001</v>
      </c>
      <c r="N3654" s="1">
        <v>40.957446808511001</v>
      </c>
      <c r="O3654" s="1">
        <v>47.606382978722998</v>
      </c>
      <c r="P3654" s="1">
        <v>7.1808510638299996</v>
      </c>
      <c r="Q3654" s="1">
        <v>1.0638297872339999</v>
      </c>
      <c r="R3654" s="3" t="s">
        <v>61</v>
      </c>
      <c r="S3654" s="1">
        <v>13.563829787234001</v>
      </c>
      <c r="T3654" s="1">
        <v>86.436170212766001</v>
      </c>
      <c r="U3654" s="8">
        <v>367.02127659574501</v>
      </c>
    </row>
    <row r="3655" spans="2:22" x14ac:dyDescent="0.2">
      <c r="C3655" s="66" t="s">
        <v>57</v>
      </c>
      <c r="D3655" s="64" t="s">
        <v>19</v>
      </c>
      <c r="E3655" s="5" t="s">
        <v>58</v>
      </c>
      <c r="F3655" s="51" t="s">
        <v>624</v>
      </c>
      <c r="G3655" s="6">
        <v>537</v>
      </c>
      <c r="H3655" s="13">
        <v>19.925512104283001</v>
      </c>
      <c r="I3655" s="2">
        <v>2.2346368715080001</v>
      </c>
      <c r="J3655" s="2">
        <v>81.191806331471</v>
      </c>
      <c r="K3655" s="2">
        <v>61.638733705772999</v>
      </c>
      <c r="L3655" s="2">
        <v>25.512104283054001</v>
      </c>
      <c r="M3655" s="2">
        <v>64.059590316574003</v>
      </c>
      <c r="N3655" s="2">
        <v>45.623836126629001</v>
      </c>
      <c r="O3655" s="2">
        <v>57.355679702048</v>
      </c>
      <c r="P3655" s="2">
        <v>7.2625698324019998</v>
      </c>
      <c r="Q3655" s="2">
        <v>1.675977653631</v>
      </c>
      <c r="R3655" s="14" t="s">
        <v>61</v>
      </c>
      <c r="S3655" s="2">
        <v>10.800744878957</v>
      </c>
      <c r="T3655" s="2">
        <v>89.199255121042995</v>
      </c>
      <c r="U3655" s="11">
        <v>377.28119180633098</v>
      </c>
    </row>
    <row r="3656" spans="2:22" x14ac:dyDescent="0.2">
      <c r="C3656" s="67"/>
      <c r="D3656" s="65"/>
      <c r="E3656" s="4" t="s">
        <v>59</v>
      </c>
      <c r="F3656" s="52" t="s">
        <v>624</v>
      </c>
      <c r="G3656" s="7">
        <v>682</v>
      </c>
      <c r="H3656" s="9">
        <v>25.513196480937999</v>
      </c>
      <c r="I3656" s="1">
        <v>3.0791788856300002</v>
      </c>
      <c r="J3656" s="1">
        <v>79.178885630498996</v>
      </c>
      <c r="K3656" s="1">
        <v>61.583577712610001</v>
      </c>
      <c r="L3656" s="1">
        <v>29.912023460411</v>
      </c>
      <c r="M3656" s="1">
        <v>57.478005865103</v>
      </c>
      <c r="N3656" s="1">
        <v>45.014662756598</v>
      </c>
      <c r="O3656" s="1">
        <v>51.759530791788997</v>
      </c>
      <c r="P3656" s="1">
        <v>6.5982404692080001</v>
      </c>
      <c r="Q3656" s="1">
        <v>1.906158357771</v>
      </c>
      <c r="R3656" s="1">
        <v>0.29325513196500003</v>
      </c>
      <c r="S3656" s="1">
        <v>12.903225806451999</v>
      </c>
      <c r="T3656" s="1">
        <v>86.803519061583998</v>
      </c>
      <c r="U3656" s="8">
        <v>375.21994134897398</v>
      </c>
    </row>
    <row r="3657" spans="2:22" x14ac:dyDescent="0.2">
      <c r="C3657" s="71"/>
      <c r="D3657" s="68"/>
      <c r="E3657" s="19" t="s">
        <v>60</v>
      </c>
      <c r="F3657" s="53" t="s">
        <v>624</v>
      </c>
      <c r="G3657" s="21">
        <v>309</v>
      </c>
      <c r="H3657" s="36">
        <v>18.446601941748</v>
      </c>
      <c r="I3657" s="16">
        <v>2.9126213592229999</v>
      </c>
      <c r="J3657" s="16">
        <v>79.288025889967997</v>
      </c>
      <c r="K3657" s="16">
        <v>65.048543689319999</v>
      </c>
      <c r="L3657" s="16">
        <v>32.686084142395003</v>
      </c>
      <c r="M3657" s="16">
        <v>52.750809061489001</v>
      </c>
      <c r="N3657" s="16">
        <v>35.598705501617999</v>
      </c>
      <c r="O3657" s="16">
        <v>48.220064724918998</v>
      </c>
      <c r="P3657" s="16">
        <v>4.8543689320389998</v>
      </c>
      <c r="Q3657" s="16">
        <v>1.2944983818769999</v>
      </c>
      <c r="R3657" s="38" t="s">
        <v>61</v>
      </c>
      <c r="S3657" s="16">
        <v>15.210355987054999</v>
      </c>
      <c r="T3657" s="16">
        <v>84.789644012945004</v>
      </c>
      <c r="U3657" s="34">
        <v>356.31067961165002</v>
      </c>
    </row>
    <row r="3658" spans="2:22" x14ac:dyDescent="0.2">
      <c r="C3658" s="44" t="s">
        <v>626</v>
      </c>
    </row>
    <row r="3659" spans="2:22" x14ac:dyDescent="0.2">
      <c r="B3659" s="22" t="str">
        <f xml:space="preserve"> HYPERLINK("#'目次'!B50", "[44]")</f>
        <v>[44]</v>
      </c>
      <c r="C3659" s="58" t="s">
        <v>498</v>
      </c>
      <c r="D3659" s="59"/>
      <c r="E3659" s="59"/>
      <c r="F3659" s="59"/>
      <c r="G3659" s="59"/>
      <c r="H3659" s="59"/>
      <c r="I3659" s="59"/>
      <c r="J3659" s="59"/>
      <c r="K3659" s="59"/>
      <c r="L3659" s="59"/>
      <c r="M3659" s="59"/>
      <c r="N3659" s="59"/>
      <c r="O3659" s="59"/>
      <c r="P3659" s="59"/>
      <c r="Q3659" s="59"/>
      <c r="R3659" s="59"/>
      <c r="S3659" s="59"/>
      <c r="T3659" s="59"/>
      <c r="U3659" s="59"/>
      <c r="V3659" s="59"/>
    </row>
    <row r="3662" spans="2:22" x14ac:dyDescent="0.2">
      <c r="C3662" s="58" t="s">
        <v>13</v>
      </c>
      <c r="D3662" s="59"/>
      <c r="E3662" s="59"/>
      <c r="F3662" s="59"/>
      <c r="G3662" s="59"/>
      <c r="H3662" s="59"/>
      <c r="I3662" s="59"/>
      <c r="J3662" s="59"/>
      <c r="K3662" s="59"/>
      <c r="L3662" s="59"/>
      <c r="M3662" s="59"/>
      <c r="N3662" s="59"/>
      <c r="O3662" s="59"/>
      <c r="P3662" s="59"/>
      <c r="Q3662" s="59"/>
      <c r="R3662" s="59"/>
      <c r="S3662" s="59"/>
      <c r="T3662" s="59"/>
      <c r="U3662" s="59"/>
      <c r="V3662" s="59"/>
    </row>
    <row r="3663" spans="2:22" ht="143" x14ac:dyDescent="0.2">
      <c r="C3663" s="60"/>
      <c r="D3663" s="61"/>
      <c r="E3663" s="61"/>
      <c r="F3663" s="61"/>
      <c r="G3663" s="20" t="s">
        <v>14</v>
      </c>
      <c r="H3663" s="25" t="s">
        <v>499</v>
      </c>
      <c r="I3663" s="10" t="s">
        <v>500</v>
      </c>
      <c r="J3663" s="10" t="s">
        <v>501</v>
      </c>
      <c r="K3663" s="10" t="s">
        <v>502</v>
      </c>
      <c r="L3663" s="10" t="s">
        <v>503</v>
      </c>
      <c r="M3663" s="10" t="s">
        <v>504</v>
      </c>
      <c r="N3663" s="10" t="s">
        <v>505</v>
      </c>
      <c r="O3663" s="10" t="s">
        <v>506</v>
      </c>
      <c r="P3663" s="10" t="s">
        <v>507</v>
      </c>
      <c r="Q3663" s="10" t="s">
        <v>37</v>
      </c>
      <c r="R3663" s="10" t="s">
        <v>508</v>
      </c>
      <c r="S3663" s="10" t="s">
        <v>509</v>
      </c>
      <c r="T3663" s="26" t="s">
        <v>137</v>
      </c>
    </row>
    <row r="3664" spans="2:22" x14ac:dyDescent="0.2">
      <c r="C3664" s="62"/>
      <c r="D3664" s="63"/>
      <c r="E3664" s="63"/>
      <c r="F3664" s="63"/>
      <c r="G3664" s="23"/>
      <c r="H3664" s="31"/>
      <c r="I3664" s="12"/>
      <c r="J3664" s="12"/>
      <c r="K3664" s="12"/>
      <c r="L3664" s="12"/>
      <c r="M3664" s="12"/>
      <c r="N3664" s="12"/>
      <c r="O3664" s="12"/>
      <c r="P3664" s="12"/>
      <c r="Q3664" s="12"/>
      <c r="R3664" s="12"/>
      <c r="S3664" s="12"/>
      <c r="T3664" s="28"/>
    </row>
    <row r="3665" spans="3:20" x14ac:dyDescent="0.2">
      <c r="C3665" s="24"/>
      <c r="D3665" s="30"/>
      <c r="E3665" s="29" t="s">
        <v>14</v>
      </c>
      <c r="F3665" s="50" t="s">
        <v>624</v>
      </c>
      <c r="G3665" s="27">
        <v>1528</v>
      </c>
      <c r="H3665" s="15">
        <v>4.9083769633510004</v>
      </c>
      <c r="I3665" s="15">
        <v>49.607329842932003</v>
      </c>
      <c r="J3665" s="15">
        <v>88.285340314135993</v>
      </c>
      <c r="K3665" s="15">
        <v>67.931937172774994</v>
      </c>
      <c r="L3665" s="15">
        <v>53.664921465969002</v>
      </c>
      <c r="M3665" s="15">
        <v>14.005235602094</v>
      </c>
      <c r="N3665" s="15">
        <v>72.382198952880003</v>
      </c>
      <c r="O3665" s="15">
        <v>34.489528795811999</v>
      </c>
      <c r="P3665" s="15">
        <v>2.4214659685859998</v>
      </c>
      <c r="Q3665" s="15">
        <v>2.6178010471199999</v>
      </c>
      <c r="R3665" s="15">
        <v>92.866492146596997</v>
      </c>
      <c r="S3665" s="15">
        <v>78.337696335079002</v>
      </c>
      <c r="T3665" s="33">
        <v>390.31413612565399</v>
      </c>
    </row>
    <row r="3666" spans="3:20" x14ac:dyDescent="0.2">
      <c r="C3666" s="69" t="s">
        <v>18</v>
      </c>
      <c r="D3666" s="64" t="s">
        <v>19</v>
      </c>
      <c r="E3666" s="5" t="s">
        <v>20</v>
      </c>
      <c r="F3666" s="51" t="s">
        <v>624</v>
      </c>
      <c r="G3666" s="6">
        <v>763</v>
      </c>
      <c r="H3666" s="13">
        <v>5.1114023591090003</v>
      </c>
      <c r="I3666" s="2">
        <v>51.245085190038999</v>
      </c>
      <c r="J3666" s="2">
        <v>87.942332896460996</v>
      </c>
      <c r="K3666" s="2">
        <v>71.035386631717003</v>
      </c>
      <c r="L3666" s="2">
        <v>49.279161205766997</v>
      </c>
      <c r="M3666" s="2">
        <v>15.203145478374999</v>
      </c>
      <c r="N3666" s="2">
        <v>74.574049803408002</v>
      </c>
      <c r="O3666" s="2">
        <v>39.449541284403999</v>
      </c>
      <c r="P3666" s="2">
        <v>2.8833551769330001</v>
      </c>
      <c r="Q3666" s="2">
        <v>2.0969855832239999</v>
      </c>
      <c r="R3666" s="2">
        <v>93.053735255570004</v>
      </c>
      <c r="S3666" s="2">
        <v>79.816513761468002</v>
      </c>
      <c r="T3666" s="11">
        <v>398.82044560943598</v>
      </c>
    </row>
    <row r="3667" spans="3:20" x14ac:dyDescent="0.2">
      <c r="C3667" s="70"/>
      <c r="D3667" s="65"/>
      <c r="E3667" s="4" t="s">
        <v>21</v>
      </c>
      <c r="F3667" s="52" t="s">
        <v>624</v>
      </c>
      <c r="G3667" s="7">
        <v>765</v>
      </c>
      <c r="H3667" s="9">
        <v>4.7058823529409999</v>
      </c>
      <c r="I3667" s="1">
        <v>47.97385620915</v>
      </c>
      <c r="J3667" s="1">
        <v>88.627450980391998</v>
      </c>
      <c r="K3667" s="1">
        <v>64.836601307189994</v>
      </c>
      <c r="L3667" s="1">
        <v>58.039215686275</v>
      </c>
      <c r="M3667" s="1">
        <v>12.81045751634</v>
      </c>
      <c r="N3667" s="1">
        <v>70.196078431372996</v>
      </c>
      <c r="O3667" s="1">
        <v>29.542483660131001</v>
      </c>
      <c r="P3667" s="1">
        <v>1.9607843137250001</v>
      </c>
      <c r="Q3667" s="1">
        <v>3.1372549019610001</v>
      </c>
      <c r="R3667" s="1">
        <v>92.679738562091998</v>
      </c>
      <c r="S3667" s="1">
        <v>76.862745098038999</v>
      </c>
      <c r="T3667" s="8">
        <v>381.83006535947698</v>
      </c>
    </row>
    <row r="3668" spans="3:20" x14ac:dyDescent="0.2">
      <c r="C3668" s="66" t="s">
        <v>22</v>
      </c>
      <c r="D3668" s="66" t="s">
        <v>23</v>
      </c>
      <c r="E3668" s="5" t="s">
        <v>24</v>
      </c>
      <c r="F3668" s="51" t="s">
        <v>624</v>
      </c>
      <c r="G3668" s="6">
        <v>302</v>
      </c>
      <c r="H3668" s="13">
        <v>3.9735099337749999</v>
      </c>
      <c r="I3668" s="2">
        <v>53.311258278145999</v>
      </c>
      <c r="J3668" s="2">
        <v>89.072847682119004</v>
      </c>
      <c r="K3668" s="2">
        <v>82.450331125828001</v>
      </c>
      <c r="L3668" s="2">
        <v>70.860927152317998</v>
      </c>
      <c r="M3668" s="2">
        <v>17.549668874171999</v>
      </c>
      <c r="N3668" s="2">
        <v>85.099337748343999</v>
      </c>
      <c r="O3668" s="2">
        <v>47.682119205298001</v>
      </c>
      <c r="P3668" s="2">
        <v>1.324503311258</v>
      </c>
      <c r="Q3668" s="2">
        <v>1.655629139073</v>
      </c>
      <c r="R3668" s="2">
        <v>94.701986754966995</v>
      </c>
      <c r="S3668" s="2">
        <v>90.728476821192004</v>
      </c>
      <c r="T3668" s="11">
        <v>452.98013245033098</v>
      </c>
    </row>
    <row r="3669" spans="3:20" x14ac:dyDescent="0.2">
      <c r="C3669" s="70"/>
      <c r="D3669" s="67"/>
      <c r="E3669" s="4" t="s">
        <v>25</v>
      </c>
      <c r="F3669" s="52" t="s">
        <v>624</v>
      </c>
      <c r="G3669" s="7">
        <v>329</v>
      </c>
      <c r="H3669" s="9">
        <v>3.6474164133740001</v>
      </c>
      <c r="I3669" s="1">
        <v>55.623100303950999</v>
      </c>
      <c r="J3669" s="1">
        <v>92.401215805470997</v>
      </c>
      <c r="K3669" s="1">
        <v>80.547112462005998</v>
      </c>
      <c r="L3669" s="1">
        <v>65.653495440729003</v>
      </c>
      <c r="M3669" s="1">
        <v>15.501519756839</v>
      </c>
      <c r="N3669" s="1">
        <v>83.890577507599005</v>
      </c>
      <c r="O3669" s="1">
        <v>41.945288753798998</v>
      </c>
      <c r="P3669" s="1">
        <v>0.91185410334299999</v>
      </c>
      <c r="Q3669" s="1">
        <v>1.2158054711249999</v>
      </c>
      <c r="R3669" s="1">
        <v>96.960486322188004</v>
      </c>
      <c r="S3669" s="1">
        <v>89.969604863222003</v>
      </c>
      <c r="T3669" s="8">
        <v>441.337386018237</v>
      </c>
    </row>
    <row r="3670" spans="3:20" x14ac:dyDescent="0.2">
      <c r="C3670" s="70"/>
      <c r="D3670" s="67"/>
      <c r="E3670" s="4" t="s">
        <v>26</v>
      </c>
      <c r="F3670" s="52" t="s">
        <v>624</v>
      </c>
      <c r="G3670" s="7">
        <v>355</v>
      </c>
      <c r="H3670" s="9">
        <v>3.380281690141</v>
      </c>
      <c r="I3670" s="1">
        <v>54.084507042254003</v>
      </c>
      <c r="J3670" s="1">
        <v>89.295774647887001</v>
      </c>
      <c r="K3670" s="1">
        <v>73.239436619718006</v>
      </c>
      <c r="L3670" s="1">
        <v>55.211267605633999</v>
      </c>
      <c r="M3670" s="1">
        <v>13.521126760563</v>
      </c>
      <c r="N3670" s="1">
        <v>76.619718309858996</v>
      </c>
      <c r="O3670" s="1">
        <v>37.746478873238999</v>
      </c>
      <c r="P3670" s="1">
        <v>1.9718309859150001</v>
      </c>
      <c r="Q3670" s="1">
        <v>1.9718309859150001</v>
      </c>
      <c r="R3670" s="1">
        <v>94.366197183099004</v>
      </c>
      <c r="S3670" s="1">
        <v>83.380281690141004</v>
      </c>
      <c r="T3670" s="8">
        <v>407.04225352112701</v>
      </c>
    </row>
    <row r="3671" spans="3:20" x14ac:dyDescent="0.2">
      <c r="C3671" s="70"/>
      <c r="D3671" s="67"/>
      <c r="E3671" s="4" t="s">
        <v>27</v>
      </c>
      <c r="F3671" s="52" t="s">
        <v>624</v>
      </c>
      <c r="G3671" s="7">
        <v>254</v>
      </c>
      <c r="H3671" s="9">
        <v>7.0866141732279999</v>
      </c>
      <c r="I3671" s="1">
        <v>50.393700787401997</v>
      </c>
      <c r="J3671" s="1">
        <v>88.582677165353999</v>
      </c>
      <c r="K3671" s="1">
        <v>61.417322834646001</v>
      </c>
      <c r="L3671" s="1">
        <v>44.881889763780002</v>
      </c>
      <c r="M3671" s="1">
        <v>14.566929133858</v>
      </c>
      <c r="N3671" s="1">
        <v>68.503937007874001</v>
      </c>
      <c r="O3671" s="1">
        <v>29.921259842520001</v>
      </c>
      <c r="P3671" s="1">
        <v>2.3622047244090001</v>
      </c>
      <c r="Q3671" s="1">
        <v>2.3622047244090001</v>
      </c>
      <c r="R3671" s="1">
        <v>92.519685039370003</v>
      </c>
      <c r="S3671" s="1">
        <v>73.622047244094006</v>
      </c>
      <c r="T3671" s="8">
        <v>370.07874015748001</v>
      </c>
    </row>
    <row r="3672" spans="3:20" x14ac:dyDescent="0.2">
      <c r="C3672" s="70"/>
      <c r="D3672" s="67"/>
      <c r="E3672" s="4" t="s">
        <v>28</v>
      </c>
      <c r="F3672" s="52" t="s">
        <v>624</v>
      </c>
      <c r="G3672" s="7">
        <v>288</v>
      </c>
      <c r="H3672" s="9">
        <v>7.291666666667</v>
      </c>
      <c r="I3672" s="1">
        <v>32.638888888888999</v>
      </c>
      <c r="J3672" s="1">
        <v>81.25</v>
      </c>
      <c r="K3672" s="1">
        <v>37.5</v>
      </c>
      <c r="L3672" s="1">
        <v>27.777777777777999</v>
      </c>
      <c r="M3672" s="1">
        <v>8.6805555555559994</v>
      </c>
      <c r="N3672" s="1">
        <v>44.097222222222001</v>
      </c>
      <c r="O3672" s="1">
        <v>12.152777777778001</v>
      </c>
      <c r="P3672" s="1">
        <v>5.9027777777779997</v>
      </c>
      <c r="Q3672" s="1">
        <v>6.25</v>
      </c>
      <c r="R3672" s="1">
        <v>84.722222222222001</v>
      </c>
      <c r="S3672" s="1">
        <v>50</v>
      </c>
      <c r="T3672" s="8">
        <v>263.54166666666703</v>
      </c>
    </row>
    <row r="3673" spans="3:20" x14ac:dyDescent="0.2">
      <c r="C3673" s="70"/>
      <c r="D3673" s="67"/>
      <c r="E3673" s="4" t="s">
        <v>29</v>
      </c>
      <c r="F3673" s="52" t="s">
        <v>624</v>
      </c>
      <c r="G3673" s="7">
        <v>1226</v>
      </c>
      <c r="H3673" s="9">
        <v>5.1386623164760001</v>
      </c>
      <c r="I3673" s="1">
        <v>48.694942903752001</v>
      </c>
      <c r="J3673" s="1">
        <v>88.091353996736999</v>
      </c>
      <c r="K3673" s="1">
        <v>64.355628058728001</v>
      </c>
      <c r="L3673" s="1">
        <v>49.429037520392001</v>
      </c>
      <c r="M3673" s="1">
        <v>13.132137030995001</v>
      </c>
      <c r="N3673" s="1">
        <v>69.249592169657006</v>
      </c>
      <c r="O3673" s="1">
        <v>31.239804241436001</v>
      </c>
      <c r="P3673" s="1">
        <v>2.6916802610110002</v>
      </c>
      <c r="Q3673" s="1">
        <v>2.8548123980420002</v>
      </c>
      <c r="R3673" s="1">
        <v>92.414355628058999</v>
      </c>
      <c r="S3673" s="1">
        <v>75.285481239804</v>
      </c>
      <c r="T3673" s="8">
        <v>374.877650897227</v>
      </c>
    </row>
    <row r="3674" spans="3:20" x14ac:dyDescent="0.2">
      <c r="C3674" s="70"/>
      <c r="D3674" s="67"/>
      <c r="E3674" s="4" t="s">
        <v>30</v>
      </c>
      <c r="F3674" s="52" t="s">
        <v>624</v>
      </c>
      <c r="G3674" s="7">
        <v>542</v>
      </c>
      <c r="H3674" s="9">
        <v>7.1955719557200002</v>
      </c>
      <c r="I3674" s="1">
        <v>40.959409594096002</v>
      </c>
      <c r="J3674" s="1">
        <v>84.686346863468998</v>
      </c>
      <c r="K3674" s="1">
        <v>48.708487084871003</v>
      </c>
      <c r="L3674" s="1">
        <v>35.793357933579003</v>
      </c>
      <c r="M3674" s="1">
        <v>11.439114391144001</v>
      </c>
      <c r="N3674" s="1">
        <v>55.535055350554003</v>
      </c>
      <c r="O3674" s="1">
        <v>20.479704797048001</v>
      </c>
      <c r="P3674" s="1">
        <v>4.2435424354239997</v>
      </c>
      <c r="Q3674" s="1">
        <v>4.4280442804430002</v>
      </c>
      <c r="R3674" s="1">
        <v>88.376383763838007</v>
      </c>
      <c r="S3674" s="1">
        <v>61.070110701106998</v>
      </c>
      <c r="T3674" s="8">
        <v>313.468634686347</v>
      </c>
    </row>
    <row r="3675" spans="3:20" x14ac:dyDescent="0.2">
      <c r="C3675" s="70"/>
      <c r="D3675" s="66" t="s">
        <v>20</v>
      </c>
      <c r="E3675" s="5" t="s">
        <v>24</v>
      </c>
      <c r="F3675" s="51" t="s">
        <v>624</v>
      </c>
      <c r="G3675" s="6">
        <v>153</v>
      </c>
      <c r="H3675" s="13">
        <v>2.6143790849670001</v>
      </c>
      <c r="I3675" s="2">
        <v>52.941176470587997</v>
      </c>
      <c r="J3675" s="2">
        <v>89.542483660130998</v>
      </c>
      <c r="K3675" s="2">
        <v>82.352941176471006</v>
      </c>
      <c r="L3675" s="2">
        <v>67.97385620915</v>
      </c>
      <c r="M3675" s="2">
        <v>16.993464052288001</v>
      </c>
      <c r="N3675" s="2">
        <v>83.006535947711996</v>
      </c>
      <c r="O3675" s="2">
        <v>52.287581699345999</v>
      </c>
      <c r="P3675" s="2">
        <v>2.6143790849670001</v>
      </c>
      <c r="Q3675" s="2">
        <v>1.3071895424840001</v>
      </c>
      <c r="R3675" s="2">
        <v>94.771241830064994</v>
      </c>
      <c r="S3675" s="2">
        <v>88.235294117647001</v>
      </c>
      <c r="T3675" s="11">
        <v>451.633986928105</v>
      </c>
    </row>
    <row r="3676" spans="3:20" x14ac:dyDescent="0.2">
      <c r="C3676" s="70"/>
      <c r="D3676" s="67"/>
      <c r="E3676" s="4" t="s">
        <v>25</v>
      </c>
      <c r="F3676" s="52" t="s">
        <v>624</v>
      </c>
      <c r="G3676" s="7">
        <v>174</v>
      </c>
      <c r="H3676" s="9">
        <v>3.4482758620689999</v>
      </c>
      <c r="I3676" s="1">
        <v>53.448275862069003</v>
      </c>
      <c r="J3676" s="1">
        <v>91.954022988505997</v>
      </c>
      <c r="K3676" s="1">
        <v>81.034482758620996</v>
      </c>
      <c r="L3676" s="1">
        <v>54.022988505747001</v>
      </c>
      <c r="M3676" s="1">
        <v>17.816091954023001</v>
      </c>
      <c r="N3676" s="1">
        <v>81.034482758620996</v>
      </c>
      <c r="O3676" s="1">
        <v>42.528735632184002</v>
      </c>
      <c r="P3676" s="1">
        <v>0.57471264367800001</v>
      </c>
      <c r="Q3676" s="1">
        <v>1.149425287356</v>
      </c>
      <c r="R3676" s="1">
        <v>97.126436781609002</v>
      </c>
      <c r="S3676" s="1">
        <v>87.931034482759003</v>
      </c>
      <c r="T3676" s="8">
        <v>427.011494252874</v>
      </c>
    </row>
    <row r="3677" spans="3:20" x14ac:dyDescent="0.2">
      <c r="C3677" s="70"/>
      <c r="D3677" s="67"/>
      <c r="E3677" s="4" t="s">
        <v>26</v>
      </c>
      <c r="F3677" s="52" t="s">
        <v>624</v>
      </c>
      <c r="G3677" s="7">
        <v>180</v>
      </c>
      <c r="H3677" s="9">
        <v>2.2222222222219998</v>
      </c>
      <c r="I3677" s="1">
        <v>56.666666666666998</v>
      </c>
      <c r="J3677" s="1">
        <v>87.222222222222001</v>
      </c>
      <c r="K3677" s="1">
        <v>74.444444444444002</v>
      </c>
      <c r="L3677" s="1">
        <v>47.222222222222001</v>
      </c>
      <c r="M3677" s="1">
        <v>17.222222222222001</v>
      </c>
      <c r="N3677" s="1">
        <v>80</v>
      </c>
      <c r="O3677" s="1">
        <v>46.111111111111001</v>
      </c>
      <c r="P3677" s="1">
        <v>3.333333333333</v>
      </c>
      <c r="Q3677" s="1">
        <v>1.666666666667</v>
      </c>
      <c r="R3677" s="1">
        <v>93.333333333333002</v>
      </c>
      <c r="S3677" s="1">
        <v>83.888888888888999</v>
      </c>
      <c r="T3677" s="8">
        <v>416.11111111111097</v>
      </c>
    </row>
    <row r="3678" spans="3:20" x14ac:dyDescent="0.2">
      <c r="C3678" s="70"/>
      <c r="D3678" s="67"/>
      <c r="E3678" s="4" t="s">
        <v>27</v>
      </c>
      <c r="F3678" s="52" t="s">
        <v>624</v>
      </c>
      <c r="G3678" s="7">
        <v>121</v>
      </c>
      <c r="H3678" s="9">
        <v>9.0909090909089993</v>
      </c>
      <c r="I3678" s="1">
        <v>55.371900826446002</v>
      </c>
      <c r="J3678" s="1">
        <v>90.082644628099004</v>
      </c>
      <c r="K3678" s="1">
        <v>66.942148760330994</v>
      </c>
      <c r="L3678" s="1">
        <v>45.454545454544999</v>
      </c>
      <c r="M3678" s="1">
        <v>13.223140495868</v>
      </c>
      <c r="N3678" s="1">
        <v>73.553719008263997</v>
      </c>
      <c r="O3678" s="1">
        <v>35.537190082644997</v>
      </c>
      <c r="P3678" s="1">
        <v>1.6528925619829999</v>
      </c>
      <c r="Q3678" s="1">
        <v>1.6528925619829999</v>
      </c>
      <c r="R3678" s="1">
        <v>94.214876033058005</v>
      </c>
      <c r="S3678" s="1">
        <v>79.338842975207001</v>
      </c>
      <c r="T3678" s="8">
        <v>392.56198347107397</v>
      </c>
    </row>
    <row r="3679" spans="3:20" x14ac:dyDescent="0.2">
      <c r="C3679" s="70"/>
      <c r="D3679" s="67"/>
      <c r="E3679" s="4" t="s">
        <v>28</v>
      </c>
      <c r="F3679" s="52" t="s">
        <v>624</v>
      </c>
      <c r="G3679" s="7">
        <v>135</v>
      </c>
      <c r="H3679" s="9">
        <v>10.370370370370001</v>
      </c>
      <c r="I3679" s="1">
        <v>35.555555555555998</v>
      </c>
      <c r="J3679" s="1">
        <v>80</v>
      </c>
      <c r="K3679" s="1">
        <v>44.444444444444002</v>
      </c>
      <c r="L3679" s="1">
        <v>28.148148148148</v>
      </c>
      <c r="M3679" s="1">
        <v>8.8888888888889994</v>
      </c>
      <c r="N3679" s="1">
        <v>50.370370370369997</v>
      </c>
      <c r="O3679" s="1">
        <v>15.555555555555999</v>
      </c>
      <c r="P3679" s="1">
        <v>6.666666666667</v>
      </c>
      <c r="Q3679" s="1">
        <v>5.1851851851850004</v>
      </c>
      <c r="R3679" s="1">
        <v>84.444444444444002</v>
      </c>
      <c r="S3679" s="1">
        <v>54.814814814815001</v>
      </c>
      <c r="T3679" s="8">
        <v>285.18518518518499</v>
      </c>
    </row>
    <row r="3680" spans="3:20" x14ac:dyDescent="0.2">
      <c r="C3680" s="70"/>
      <c r="D3680" s="67"/>
      <c r="E3680" s="4" t="s">
        <v>29</v>
      </c>
      <c r="F3680" s="52" t="s">
        <v>624</v>
      </c>
      <c r="G3680" s="7">
        <v>610</v>
      </c>
      <c r="H3680" s="9">
        <v>5.7377049180329998</v>
      </c>
      <c r="I3680" s="1">
        <v>50.819672131148003</v>
      </c>
      <c r="J3680" s="1">
        <v>87.540983606557006</v>
      </c>
      <c r="K3680" s="1">
        <v>68.196721311475002</v>
      </c>
      <c r="L3680" s="1">
        <v>44.590163934426002</v>
      </c>
      <c r="M3680" s="1">
        <v>14.754098360656</v>
      </c>
      <c r="N3680" s="1">
        <v>72.459016393442994</v>
      </c>
      <c r="O3680" s="1">
        <v>36.229508196721</v>
      </c>
      <c r="P3680" s="1">
        <v>2.9508196721309998</v>
      </c>
      <c r="Q3680" s="1">
        <v>2.2950819672130001</v>
      </c>
      <c r="R3680" s="1">
        <v>92.622950819671999</v>
      </c>
      <c r="S3680" s="1">
        <v>77.704918032787006</v>
      </c>
      <c r="T3680" s="8">
        <v>385.57377049180297</v>
      </c>
    </row>
    <row r="3681" spans="3:20" x14ac:dyDescent="0.2">
      <c r="C3681" s="70"/>
      <c r="D3681" s="67"/>
      <c r="E3681" s="4" t="s">
        <v>30</v>
      </c>
      <c r="F3681" s="52" t="s">
        <v>624</v>
      </c>
      <c r="G3681" s="7">
        <v>256</v>
      </c>
      <c r="H3681" s="9">
        <v>9.765625</v>
      </c>
      <c r="I3681" s="1">
        <v>44.921875</v>
      </c>
      <c r="J3681" s="1">
        <v>84.765625</v>
      </c>
      <c r="K3681" s="1">
        <v>55.078125</v>
      </c>
      <c r="L3681" s="1">
        <v>36.328125</v>
      </c>
      <c r="M3681" s="1">
        <v>10.9375</v>
      </c>
      <c r="N3681" s="1">
        <v>61.328125</v>
      </c>
      <c r="O3681" s="1">
        <v>25</v>
      </c>
      <c r="P3681" s="1">
        <v>4.296875</v>
      </c>
      <c r="Q3681" s="1">
        <v>3.515625</v>
      </c>
      <c r="R3681" s="1">
        <v>89.0625</v>
      </c>
      <c r="S3681" s="1">
        <v>66.40625</v>
      </c>
      <c r="T3681" s="8">
        <v>335.9375</v>
      </c>
    </row>
    <row r="3682" spans="3:20" x14ac:dyDescent="0.2">
      <c r="C3682" s="70"/>
      <c r="D3682" s="66" t="s">
        <v>21</v>
      </c>
      <c r="E3682" s="5" t="s">
        <v>24</v>
      </c>
      <c r="F3682" s="51" t="s">
        <v>624</v>
      </c>
      <c r="G3682" s="6">
        <v>149</v>
      </c>
      <c r="H3682" s="13">
        <v>5.3691275167789998</v>
      </c>
      <c r="I3682" s="2">
        <v>53.691275167785001</v>
      </c>
      <c r="J3682" s="2">
        <v>88.590604026845995</v>
      </c>
      <c r="K3682" s="2">
        <v>82.550335570469997</v>
      </c>
      <c r="L3682" s="2">
        <v>73.825503355704996</v>
      </c>
      <c r="M3682" s="2">
        <v>18.120805369128</v>
      </c>
      <c r="N3682" s="2">
        <v>87.248322147650995</v>
      </c>
      <c r="O3682" s="2">
        <v>42.953020134227998</v>
      </c>
      <c r="P3682" s="14" t="s">
        <v>61</v>
      </c>
      <c r="Q3682" s="2">
        <v>2.0134228187919998</v>
      </c>
      <c r="R3682" s="2">
        <v>94.630872483220998</v>
      </c>
      <c r="S3682" s="2">
        <v>93.288590604026993</v>
      </c>
      <c r="T3682" s="11">
        <v>454.36241610738301</v>
      </c>
    </row>
    <row r="3683" spans="3:20" x14ac:dyDescent="0.2">
      <c r="C3683" s="70"/>
      <c r="D3683" s="67"/>
      <c r="E3683" s="4" t="s">
        <v>25</v>
      </c>
      <c r="F3683" s="52" t="s">
        <v>624</v>
      </c>
      <c r="G3683" s="7">
        <v>155</v>
      </c>
      <c r="H3683" s="9">
        <v>3.8709677419349999</v>
      </c>
      <c r="I3683" s="1">
        <v>58.064516129032</v>
      </c>
      <c r="J3683" s="1">
        <v>92.903225806451999</v>
      </c>
      <c r="K3683" s="1">
        <v>80</v>
      </c>
      <c r="L3683" s="1">
        <v>78.709677419355003</v>
      </c>
      <c r="M3683" s="1">
        <v>12.903225806451999</v>
      </c>
      <c r="N3683" s="1">
        <v>87.096774193548001</v>
      </c>
      <c r="O3683" s="1">
        <v>41.290322580644997</v>
      </c>
      <c r="P3683" s="1">
        <v>1.2903225806450001</v>
      </c>
      <c r="Q3683" s="1">
        <v>1.2903225806450001</v>
      </c>
      <c r="R3683" s="1">
        <v>96.774193548387004</v>
      </c>
      <c r="S3683" s="1">
        <v>92.258064516128997</v>
      </c>
      <c r="T3683" s="8">
        <v>457.41935483870998</v>
      </c>
    </row>
    <row r="3684" spans="3:20" x14ac:dyDescent="0.2">
      <c r="C3684" s="70"/>
      <c r="D3684" s="67"/>
      <c r="E3684" s="4" t="s">
        <v>26</v>
      </c>
      <c r="F3684" s="52" t="s">
        <v>624</v>
      </c>
      <c r="G3684" s="7">
        <v>175</v>
      </c>
      <c r="H3684" s="9">
        <v>4.5714285714290002</v>
      </c>
      <c r="I3684" s="1">
        <v>51.428571428570997</v>
      </c>
      <c r="J3684" s="1">
        <v>91.428571428571004</v>
      </c>
      <c r="K3684" s="1">
        <v>72</v>
      </c>
      <c r="L3684" s="1">
        <v>63.428571428570997</v>
      </c>
      <c r="M3684" s="1">
        <v>9.7142857142859995</v>
      </c>
      <c r="N3684" s="1">
        <v>73.142857142856997</v>
      </c>
      <c r="O3684" s="1">
        <v>29.142857142857</v>
      </c>
      <c r="P3684" s="1">
        <v>0.57142857142900005</v>
      </c>
      <c r="Q3684" s="1">
        <v>2.285714285714</v>
      </c>
      <c r="R3684" s="1">
        <v>95.428571428571004</v>
      </c>
      <c r="S3684" s="1">
        <v>82.857142857143003</v>
      </c>
      <c r="T3684" s="8">
        <v>397.71428571428601</v>
      </c>
    </row>
    <row r="3685" spans="3:20" x14ac:dyDescent="0.2">
      <c r="C3685" s="70"/>
      <c r="D3685" s="67"/>
      <c r="E3685" s="4" t="s">
        <v>27</v>
      </c>
      <c r="F3685" s="52" t="s">
        <v>624</v>
      </c>
      <c r="G3685" s="7">
        <v>133</v>
      </c>
      <c r="H3685" s="9">
        <v>5.2631578947369997</v>
      </c>
      <c r="I3685" s="1">
        <v>45.864661654134999</v>
      </c>
      <c r="J3685" s="1">
        <v>87.218045112781994</v>
      </c>
      <c r="K3685" s="1">
        <v>56.390977443609003</v>
      </c>
      <c r="L3685" s="1">
        <v>44.360902255638997</v>
      </c>
      <c r="M3685" s="1">
        <v>15.789473684211</v>
      </c>
      <c r="N3685" s="1">
        <v>63.909774436089997</v>
      </c>
      <c r="O3685" s="1">
        <v>24.812030075188002</v>
      </c>
      <c r="P3685" s="1">
        <v>3.0075187969920001</v>
      </c>
      <c r="Q3685" s="1">
        <v>3.0075187969920001</v>
      </c>
      <c r="R3685" s="1">
        <v>90.977443609022998</v>
      </c>
      <c r="S3685" s="1">
        <v>68.421052631579002</v>
      </c>
      <c r="T3685" s="8">
        <v>349.62406015037601</v>
      </c>
    </row>
    <row r="3686" spans="3:20" x14ac:dyDescent="0.2">
      <c r="C3686" s="70"/>
      <c r="D3686" s="67"/>
      <c r="E3686" s="4" t="s">
        <v>28</v>
      </c>
      <c r="F3686" s="52" t="s">
        <v>624</v>
      </c>
      <c r="G3686" s="7">
        <v>153</v>
      </c>
      <c r="H3686" s="9">
        <v>4.5751633986930003</v>
      </c>
      <c r="I3686" s="1">
        <v>30.065359477124002</v>
      </c>
      <c r="J3686" s="1">
        <v>82.352941176471006</v>
      </c>
      <c r="K3686" s="1">
        <v>31.372549019608002</v>
      </c>
      <c r="L3686" s="1">
        <v>27.450980392157</v>
      </c>
      <c r="M3686" s="1">
        <v>8.4967320261440005</v>
      </c>
      <c r="N3686" s="1">
        <v>38.562091503268</v>
      </c>
      <c r="O3686" s="1">
        <v>9.1503267973860005</v>
      </c>
      <c r="P3686" s="1">
        <v>5.2287581699350003</v>
      </c>
      <c r="Q3686" s="1">
        <v>7.1895424836600004</v>
      </c>
      <c r="R3686" s="1">
        <v>84.967320261438005</v>
      </c>
      <c r="S3686" s="1">
        <v>45.751633986927999</v>
      </c>
      <c r="T3686" s="8">
        <v>244.444444444444</v>
      </c>
    </row>
    <row r="3687" spans="3:20" x14ac:dyDescent="0.2">
      <c r="C3687" s="70"/>
      <c r="D3687" s="67"/>
      <c r="E3687" s="4" t="s">
        <v>29</v>
      </c>
      <c r="F3687" s="52" t="s">
        <v>624</v>
      </c>
      <c r="G3687" s="7">
        <v>616</v>
      </c>
      <c r="H3687" s="9">
        <v>4.5454545454549997</v>
      </c>
      <c r="I3687" s="1">
        <v>46.590909090909001</v>
      </c>
      <c r="J3687" s="1">
        <v>88.636363636363996</v>
      </c>
      <c r="K3687" s="1">
        <v>60.551948051948003</v>
      </c>
      <c r="L3687" s="1">
        <v>54.220779220779001</v>
      </c>
      <c r="M3687" s="1">
        <v>11.525974025974</v>
      </c>
      <c r="N3687" s="1">
        <v>66.071428571428996</v>
      </c>
      <c r="O3687" s="1">
        <v>26.298701298701001</v>
      </c>
      <c r="P3687" s="1">
        <v>2.4350649350650002</v>
      </c>
      <c r="Q3687" s="1">
        <v>3.4090909090910002</v>
      </c>
      <c r="R3687" s="1">
        <v>92.207792207791996</v>
      </c>
      <c r="S3687" s="1">
        <v>72.889610389609999</v>
      </c>
      <c r="T3687" s="8">
        <v>364.28571428571399</v>
      </c>
    </row>
    <row r="3688" spans="3:20" x14ac:dyDescent="0.2">
      <c r="C3688" s="70"/>
      <c r="D3688" s="67"/>
      <c r="E3688" s="4" t="s">
        <v>30</v>
      </c>
      <c r="F3688" s="52" t="s">
        <v>624</v>
      </c>
      <c r="G3688" s="7">
        <v>286</v>
      </c>
      <c r="H3688" s="9">
        <v>4.8951048951049998</v>
      </c>
      <c r="I3688" s="1">
        <v>37.412587412587001</v>
      </c>
      <c r="J3688" s="1">
        <v>84.615384615384997</v>
      </c>
      <c r="K3688" s="1">
        <v>43.006993006993</v>
      </c>
      <c r="L3688" s="1">
        <v>35.314685314685001</v>
      </c>
      <c r="M3688" s="1">
        <v>11.888111888112</v>
      </c>
      <c r="N3688" s="1">
        <v>50.349650349649998</v>
      </c>
      <c r="O3688" s="1">
        <v>16.433566433566</v>
      </c>
      <c r="P3688" s="1">
        <v>4.1958041958040004</v>
      </c>
      <c r="Q3688" s="1">
        <v>5.2447552447549999</v>
      </c>
      <c r="R3688" s="1">
        <v>87.762237762238001</v>
      </c>
      <c r="S3688" s="1">
        <v>56.293706293706002</v>
      </c>
      <c r="T3688" s="8">
        <v>293.35664335664302</v>
      </c>
    </row>
    <row r="3689" spans="3:20" x14ac:dyDescent="0.2">
      <c r="C3689" s="66" t="s">
        <v>31</v>
      </c>
      <c r="D3689" s="66" t="s">
        <v>23</v>
      </c>
      <c r="E3689" s="5" t="s">
        <v>32</v>
      </c>
      <c r="F3689" s="51" t="s">
        <v>624</v>
      </c>
      <c r="G3689" s="6">
        <v>72</v>
      </c>
      <c r="H3689" s="13">
        <v>4.166666666667</v>
      </c>
      <c r="I3689" s="2">
        <v>34.722222222222001</v>
      </c>
      <c r="J3689" s="2">
        <v>75</v>
      </c>
      <c r="K3689" s="2">
        <v>50</v>
      </c>
      <c r="L3689" s="2">
        <v>31.944444444443999</v>
      </c>
      <c r="M3689" s="2">
        <v>4.166666666667</v>
      </c>
      <c r="N3689" s="2">
        <v>55.555555555555998</v>
      </c>
      <c r="O3689" s="2">
        <v>25</v>
      </c>
      <c r="P3689" s="2">
        <v>6.9444444444439997</v>
      </c>
      <c r="Q3689" s="2">
        <v>4.166666666667</v>
      </c>
      <c r="R3689" s="2">
        <v>81.944444444444002</v>
      </c>
      <c r="S3689" s="2">
        <v>62.5</v>
      </c>
      <c r="T3689" s="11">
        <v>291.66666666666703</v>
      </c>
    </row>
    <row r="3690" spans="3:20" ht="26" x14ac:dyDescent="0.2">
      <c r="C3690" s="70"/>
      <c r="D3690" s="67"/>
      <c r="E3690" s="4" t="s">
        <v>33</v>
      </c>
      <c r="F3690" s="52" t="s">
        <v>624</v>
      </c>
      <c r="G3690" s="7">
        <v>1007</v>
      </c>
      <c r="H3690" s="9">
        <v>4.5680238331679996</v>
      </c>
      <c r="I3690" s="1">
        <v>55.412115193643999</v>
      </c>
      <c r="J3690" s="1">
        <v>90.367428003971995</v>
      </c>
      <c r="K3690" s="1">
        <v>76.266137040714995</v>
      </c>
      <c r="L3690" s="1">
        <v>58.192651439921001</v>
      </c>
      <c r="M3690" s="1">
        <v>16.881827209533</v>
      </c>
      <c r="N3690" s="1">
        <v>79.443892750744993</v>
      </c>
      <c r="O3690" s="1">
        <v>40.019860973188003</v>
      </c>
      <c r="P3690" s="1">
        <v>1.1916583912609999</v>
      </c>
      <c r="Q3690" s="1">
        <v>2.1847070506450001</v>
      </c>
      <c r="R3690" s="1">
        <v>94.935451837139993</v>
      </c>
      <c r="S3690" s="1">
        <v>85.203574975174007</v>
      </c>
      <c r="T3690" s="8">
        <v>424.52830188679201</v>
      </c>
    </row>
    <row r="3691" spans="3:20" ht="39" x14ac:dyDescent="0.2">
      <c r="C3691" s="70"/>
      <c r="D3691" s="67"/>
      <c r="E3691" s="4" t="s">
        <v>34</v>
      </c>
      <c r="F3691" s="52" t="s">
        <v>625</v>
      </c>
      <c r="G3691" s="7">
        <v>15</v>
      </c>
      <c r="H3691" s="17" t="s">
        <v>61</v>
      </c>
      <c r="I3691" s="1">
        <v>33.333333333333002</v>
      </c>
      <c r="J3691" s="1">
        <v>93.333333333333002</v>
      </c>
      <c r="K3691" s="1">
        <v>46.666666666666998</v>
      </c>
      <c r="L3691" s="1">
        <v>53.333333333333002</v>
      </c>
      <c r="M3691" s="3" t="s">
        <v>61</v>
      </c>
      <c r="N3691" s="1">
        <v>46.666666666666998</v>
      </c>
      <c r="O3691" s="3" t="s">
        <v>61</v>
      </c>
      <c r="P3691" s="1">
        <v>6.666666666667</v>
      </c>
      <c r="Q3691" s="3" t="s">
        <v>61</v>
      </c>
      <c r="R3691" s="1">
        <v>93.333333333333002</v>
      </c>
      <c r="S3691" s="1">
        <v>53.333333333333002</v>
      </c>
      <c r="T3691" s="8">
        <v>280</v>
      </c>
    </row>
    <row r="3692" spans="3:20" ht="39" x14ac:dyDescent="0.2">
      <c r="C3692" s="70"/>
      <c r="D3692" s="67"/>
      <c r="E3692" s="4" t="s">
        <v>35</v>
      </c>
      <c r="F3692" s="52" t="s">
        <v>624</v>
      </c>
      <c r="G3692" s="7">
        <v>197</v>
      </c>
      <c r="H3692" s="9">
        <v>5.0761421319800002</v>
      </c>
      <c r="I3692" s="1">
        <v>45.177664974618999</v>
      </c>
      <c r="J3692" s="1">
        <v>89.847715736040996</v>
      </c>
      <c r="K3692" s="1">
        <v>65.482233502537994</v>
      </c>
      <c r="L3692" s="1">
        <v>60.406091370558002</v>
      </c>
      <c r="M3692" s="1">
        <v>12.690355329949</v>
      </c>
      <c r="N3692" s="1">
        <v>73.096446700507997</v>
      </c>
      <c r="O3692" s="1">
        <v>32.487309644669999</v>
      </c>
      <c r="P3692" s="1">
        <v>2.0304568527920002</v>
      </c>
      <c r="Q3692" s="1">
        <v>2.5380710659900001</v>
      </c>
      <c r="R3692" s="1">
        <v>93.908629441624001</v>
      </c>
      <c r="S3692" s="1">
        <v>78.172588832486994</v>
      </c>
      <c r="T3692" s="8">
        <v>388.83248730964499</v>
      </c>
    </row>
    <row r="3693" spans="3:20" ht="26" x14ac:dyDescent="0.2">
      <c r="C3693" s="70"/>
      <c r="D3693" s="67"/>
      <c r="E3693" s="4" t="s">
        <v>36</v>
      </c>
      <c r="F3693" s="52" t="s">
        <v>624</v>
      </c>
      <c r="G3693" s="7">
        <v>205</v>
      </c>
      <c r="H3693" s="9">
        <v>6.8292682926830004</v>
      </c>
      <c r="I3693" s="1">
        <v>31.707317073171001</v>
      </c>
      <c r="J3693" s="1">
        <v>83.902439024390006</v>
      </c>
      <c r="K3693" s="1">
        <v>42.439024390244001</v>
      </c>
      <c r="L3693" s="1">
        <v>34.634146341463001</v>
      </c>
      <c r="M3693" s="1">
        <v>6.8292682926830004</v>
      </c>
      <c r="N3693" s="1">
        <v>48.780487804878</v>
      </c>
      <c r="O3693" s="1">
        <v>17.560975609755999</v>
      </c>
      <c r="P3693" s="1">
        <v>6.3414634146340001</v>
      </c>
      <c r="Q3693" s="1">
        <v>3.90243902439</v>
      </c>
      <c r="R3693" s="1">
        <v>86.829268292682997</v>
      </c>
      <c r="S3693" s="1">
        <v>54.634146341463001</v>
      </c>
      <c r="T3693" s="8">
        <v>282.92682926829298</v>
      </c>
    </row>
    <row r="3694" spans="3:20" x14ac:dyDescent="0.2">
      <c r="C3694" s="70"/>
      <c r="D3694" s="67"/>
      <c r="E3694" s="4" t="s">
        <v>37</v>
      </c>
      <c r="F3694" s="52" t="s">
        <v>625</v>
      </c>
      <c r="G3694" s="7">
        <v>32</v>
      </c>
      <c r="H3694" s="9">
        <v>6.25</v>
      </c>
      <c r="I3694" s="1">
        <v>50</v>
      </c>
      <c r="J3694" s="1">
        <v>68.75</v>
      </c>
      <c r="K3694" s="1">
        <v>34.375</v>
      </c>
      <c r="L3694" s="1">
        <v>40.625</v>
      </c>
      <c r="M3694" s="1">
        <v>6.25</v>
      </c>
      <c r="N3694" s="1">
        <v>46.875</v>
      </c>
      <c r="O3694" s="1">
        <v>18.75</v>
      </c>
      <c r="P3694" s="1">
        <v>6.25</v>
      </c>
      <c r="Q3694" s="1">
        <v>6.25</v>
      </c>
      <c r="R3694" s="1">
        <v>84.375</v>
      </c>
      <c r="S3694" s="1">
        <v>62.5</v>
      </c>
      <c r="T3694" s="8">
        <v>284.375</v>
      </c>
    </row>
    <row r="3695" spans="3:20" x14ac:dyDescent="0.2">
      <c r="C3695" s="70"/>
      <c r="D3695" s="66" t="s">
        <v>20</v>
      </c>
      <c r="E3695" s="5" t="s">
        <v>32</v>
      </c>
      <c r="F3695" s="51" t="s">
        <v>625</v>
      </c>
      <c r="G3695" s="6">
        <v>38</v>
      </c>
      <c r="H3695" s="13">
        <v>2.6315789473679998</v>
      </c>
      <c r="I3695" s="2">
        <v>31.578947368421002</v>
      </c>
      <c r="J3695" s="2">
        <v>65.789473684211004</v>
      </c>
      <c r="K3695" s="2">
        <v>39.473684210526002</v>
      </c>
      <c r="L3695" s="2">
        <v>18.421052631578998</v>
      </c>
      <c r="M3695" s="2">
        <v>5.2631578947369997</v>
      </c>
      <c r="N3695" s="2">
        <v>50</v>
      </c>
      <c r="O3695" s="2">
        <v>23.684210526316001</v>
      </c>
      <c r="P3695" s="2">
        <v>13.157894736842</v>
      </c>
      <c r="Q3695" s="2">
        <v>2.6315789473679998</v>
      </c>
      <c r="R3695" s="2">
        <v>76.315789473684006</v>
      </c>
      <c r="S3695" s="2">
        <v>52.631578947367998</v>
      </c>
      <c r="T3695" s="11">
        <v>252.63157894736801</v>
      </c>
    </row>
    <row r="3696" spans="3:20" ht="26" x14ac:dyDescent="0.2">
      <c r="C3696" s="70"/>
      <c r="D3696" s="67"/>
      <c r="E3696" s="4" t="s">
        <v>33</v>
      </c>
      <c r="F3696" s="52" t="s">
        <v>624</v>
      </c>
      <c r="G3696" s="7">
        <v>566</v>
      </c>
      <c r="H3696" s="9">
        <v>4.7703180212009997</v>
      </c>
      <c r="I3696" s="1">
        <v>54.946996466431003</v>
      </c>
      <c r="J3696" s="1">
        <v>90.459363957597006</v>
      </c>
      <c r="K3696" s="1">
        <v>77.208480565371005</v>
      </c>
      <c r="L3696" s="1">
        <v>53.886925795053003</v>
      </c>
      <c r="M3696" s="1">
        <v>17.314487632509</v>
      </c>
      <c r="N3696" s="1">
        <v>80.212014134276004</v>
      </c>
      <c r="O3696" s="1">
        <v>44.169611307419999</v>
      </c>
      <c r="P3696" s="1">
        <v>1.413427561837</v>
      </c>
      <c r="Q3696" s="1">
        <v>1.766784452297</v>
      </c>
      <c r="R3696" s="1">
        <v>95.229681978798993</v>
      </c>
      <c r="S3696" s="1">
        <v>85.865724381625</v>
      </c>
      <c r="T3696" s="8">
        <v>426.148409893993</v>
      </c>
    </row>
    <row r="3697" spans="3:20" ht="39" x14ac:dyDescent="0.2">
      <c r="C3697" s="70"/>
      <c r="D3697" s="67"/>
      <c r="E3697" s="4" t="s">
        <v>34</v>
      </c>
      <c r="F3697" s="52" t="s">
        <v>625</v>
      </c>
      <c r="G3697" s="7">
        <v>7</v>
      </c>
      <c r="H3697" s="17" t="s">
        <v>61</v>
      </c>
      <c r="I3697" s="1">
        <v>28.571428571428999</v>
      </c>
      <c r="J3697" s="1">
        <v>85.714285714286007</v>
      </c>
      <c r="K3697" s="1">
        <v>42.857142857143003</v>
      </c>
      <c r="L3697" s="1">
        <v>57.142857142856997</v>
      </c>
      <c r="M3697" s="3" t="s">
        <v>61</v>
      </c>
      <c r="N3697" s="1">
        <v>42.857142857143003</v>
      </c>
      <c r="O3697" s="3" t="s">
        <v>61</v>
      </c>
      <c r="P3697" s="1">
        <v>14.285714285714</v>
      </c>
      <c r="Q3697" s="3" t="s">
        <v>61</v>
      </c>
      <c r="R3697" s="1">
        <v>85.714285714286007</v>
      </c>
      <c r="S3697" s="1">
        <v>57.142857142856997</v>
      </c>
      <c r="T3697" s="8">
        <v>271.42857142857099</v>
      </c>
    </row>
    <row r="3698" spans="3:20" ht="39" x14ac:dyDescent="0.2">
      <c r="C3698" s="70"/>
      <c r="D3698" s="67"/>
      <c r="E3698" s="4" t="s">
        <v>35</v>
      </c>
      <c r="F3698" s="52" t="s">
        <v>624</v>
      </c>
      <c r="G3698" s="7">
        <v>78</v>
      </c>
      <c r="H3698" s="9">
        <v>5.1282051282049999</v>
      </c>
      <c r="I3698" s="1">
        <v>46.153846153845997</v>
      </c>
      <c r="J3698" s="1">
        <v>88.461538461537998</v>
      </c>
      <c r="K3698" s="1">
        <v>65.384615384615003</v>
      </c>
      <c r="L3698" s="1">
        <v>50</v>
      </c>
      <c r="M3698" s="1">
        <v>12.820512820513001</v>
      </c>
      <c r="N3698" s="1">
        <v>71.794871794871995</v>
      </c>
      <c r="O3698" s="1">
        <v>30.769230769231001</v>
      </c>
      <c r="P3698" s="1">
        <v>3.8461538461539999</v>
      </c>
      <c r="Q3698" s="1">
        <v>2.564102564103</v>
      </c>
      <c r="R3698" s="1">
        <v>92.307692307691994</v>
      </c>
      <c r="S3698" s="1">
        <v>75.641025641026005</v>
      </c>
      <c r="T3698" s="8">
        <v>376.92307692307702</v>
      </c>
    </row>
    <row r="3699" spans="3:20" ht="26" x14ac:dyDescent="0.2">
      <c r="C3699" s="70"/>
      <c r="D3699" s="67"/>
      <c r="E3699" s="4" t="s">
        <v>36</v>
      </c>
      <c r="F3699" s="52" t="s">
        <v>624</v>
      </c>
      <c r="G3699" s="7">
        <v>58</v>
      </c>
      <c r="H3699" s="9">
        <v>10.344827586207</v>
      </c>
      <c r="I3699" s="1">
        <v>37.931034482759003</v>
      </c>
      <c r="J3699" s="1">
        <v>84.482758620690007</v>
      </c>
      <c r="K3699" s="1">
        <v>50</v>
      </c>
      <c r="L3699" s="1">
        <v>27.586206896552</v>
      </c>
      <c r="M3699" s="1">
        <v>6.8965517241379999</v>
      </c>
      <c r="N3699" s="1">
        <v>48.275862068965999</v>
      </c>
      <c r="O3699" s="1">
        <v>24.137931034483</v>
      </c>
      <c r="P3699" s="1">
        <v>6.8965517241379999</v>
      </c>
      <c r="Q3699" s="1">
        <v>1.7241379310339999</v>
      </c>
      <c r="R3699" s="1">
        <v>89.655172413792997</v>
      </c>
      <c r="S3699" s="1">
        <v>51.724137931034001</v>
      </c>
      <c r="T3699" s="8">
        <v>298.27586206896598</v>
      </c>
    </row>
    <row r="3700" spans="3:20" x14ac:dyDescent="0.2">
      <c r="C3700" s="70"/>
      <c r="D3700" s="67"/>
      <c r="E3700" s="4" t="s">
        <v>37</v>
      </c>
      <c r="F3700" s="52" t="s">
        <v>625</v>
      </c>
      <c r="G3700" s="7">
        <v>16</v>
      </c>
      <c r="H3700" s="9">
        <v>6.25</v>
      </c>
      <c r="I3700" s="1">
        <v>50</v>
      </c>
      <c r="J3700" s="1">
        <v>62.5</v>
      </c>
      <c r="K3700" s="1">
        <v>43.75</v>
      </c>
      <c r="L3700" s="1">
        <v>31.25</v>
      </c>
      <c r="M3700" s="1">
        <v>12.5</v>
      </c>
      <c r="N3700" s="1">
        <v>56.25</v>
      </c>
      <c r="O3700" s="1">
        <v>25</v>
      </c>
      <c r="P3700" s="1">
        <v>6.25</v>
      </c>
      <c r="Q3700" s="1">
        <v>12.5</v>
      </c>
      <c r="R3700" s="1">
        <v>75</v>
      </c>
      <c r="S3700" s="1">
        <v>62.5</v>
      </c>
      <c r="T3700" s="8">
        <v>306.25</v>
      </c>
    </row>
    <row r="3701" spans="3:20" x14ac:dyDescent="0.2">
      <c r="C3701" s="70"/>
      <c r="D3701" s="66" t="s">
        <v>21</v>
      </c>
      <c r="E3701" s="5" t="s">
        <v>32</v>
      </c>
      <c r="F3701" s="51" t="s">
        <v>625</v>
      </c>
      <c r="G3701" s="6">
        <v>34</v>
      </c>
      <c r="H3701" s="13">
        <v>5.8823529411760003</v>
      </c>
      <c r="I3701" s="2">
        <v>38.235294117647001</v>
      </c>
      <c r="J3701" s="2">
        <v>85.294117647058997</v>
      </c>
      <c r="K3701" s="2">
        <v>61.764705882352999</v>
      </c>
      <c r="L3701" s="2">
        <v>47.058823529412003</v>
      </c>
      <c r="M3701" s="2">
        <v>2.9411764705880001</v>
      </c>
      <c r="N3701" s="2">
        <v>61.764705882352999</v>
      </c>
      <c r="O3701" s="2">
        <v>26.470588235293999</v>
      </c>
      <c r="P3701" s="14" t="s">
        <v>61</v>
      </c>
      <c r="Q3701" s="2">
        <v>5.8823529411760003</v>
      </c>
      <c r="R3701" s="2">
        <v>88.235294117647001</v>
      </c>
      <c r="S3701" s="2">
        <v>73.529411764705998</v>
      </c>
      <c r="T3701" s="11">
        <v>335.29411764705901</v>
      </c>
    </row>
    <row r="3702" spans="3:20" ht="26" x14ac:dyDescent="0.2">
      <c r="C3702" s="70"/>
      <c r="D3702" s="67"/>
      <c r="E3702" s="4" t="s">
        <v>33</v>
      </c>
      <c r="F3702" s="52" t="s">
        <v>624</v>
      </c>
      <c r="G3702" s="7">
        <v>441</v>
      </c>
      <c r="H3702" s="9">
        <v>4.3083900226759999</v>
      </c>
      <c r="I3702" s="1">
        <v>56.009070294784998</v>
      </c>
      <c r="J3702" s="1">
        <v>90.249433106576006</v>
      </c>
      <c r="K3702" s="1">
        <v>75.056689342403999</v>
      </c>
      <c r="L3702" s="1">
        <v>63.718820861677997</v>
      </c>
      <c r="M3702" s="1">
        <v>16.326530612245001</v>
      </c>
      <c r="N3702" s="1">
        <v>78.458049886620998</v>
      </c>
      <c r="O3702" s="1">
        <v>34.693877551020002</v>
      </c>
      <c r="P3702" s="1">
        <v>0.90702947845799997</v>
      </c>
      <c r="Q3702" s="1">
        <v>2.7210884353739999</v>
      </c>
      <c r="R3702" s="1">
        <v>94.557823129252</v>
      </c>
      <c r="S3702" s="1">
        <v>84.353741496599</v>
      </c>
      <c r="T3702" s="8">
        <v>422.44897959183697</v>
      </c>
    </row>
    <row r="3703" spans="3:20" ht="39" x14ac:dyDescent="0.2">
      <c r="C3703" s="70"/>
      <c r="D3703" s="67"/>
      <c r="E3703" s="4" t="s">
        <v>34</v>
      </c>
      <c r="F3703" s="52" t="s">
        <v>625</v>
      </c>
      <c r="G3703" s="7">
        <v>8</v>
      </c>
      <c r="H3703" s="17" t="s">
        <v>61</v>
      </c>
      <c r="I3703" s="1">
        <v>37.5</v>
      </c>
      <c r="J3703" s="1">
        <v>100</v>
      </c>
      <c r="K3703" s="1">
        <v>50</v>
      </c>
      <c r="L3703" s="1">
        <v>50</v>
      </c>
      <c r="M3703" s="3" t="s">
        <v>61</v>
      </c>
      <c r="N3703" s="1">
        <v>50</v>
      </c>
      <c r="O3703" s="3" t="s">
        <v>61</v>
      </c>
      <c r="P3703" s="3" t="s">
        <v>61</v>
      </c>
      <c r="Q3703" s="3" t="s">
        <v>61</v>
      </c>
      <c r="R3703" s="1">
        <v>100</v>
      </c>
      <c r="S3703" s="1">
        <v>50</v>
      </c>
      <c r="T3703" s="8">
        <v>287.5</v>
      </c>
    </row>
    <row r="3704" spans="3:20" ht="39" x14ac:dyDescent="0.2">
      <c r="C3704" s="70"/>
      <c r="D3704" s="67"/>
      <c r="E3704" s="4" t="s">
        <v>35</v>
      </c>
      <c r="F3704" s="52" t="s">
        <v>624</v>
      </c>
      <c r="G3704" s="7">
        <v>119</v>
      </c>
      <c r="H3704" s="9">
        <v>5.0420168067229998</v>
      </c>
      <c r="I3704" s="1">
        <v>44.537815126049999</v>
      </c>
      <c r="J3704" s="1">
        <v>90.756302521007996</v>
      </c>
      <c r="K3704" s="1">
        <v>65.546218487394995</v>
      </c>
      <c r="L3704" s="1">
        <v>67.226890756303007</v>
      </c>
      <c r="M3704" s="1">
        <v>12.605042016806999</v>
      </c>
      <c r="N3704" s="1">
        <v>73.949579831932994</v>
      </c>
      <c r="O3704" s="1">
        <v>33.613445378150999</v>
      </c>
      <c r="P3704" s="1">
        <v>0.84033613445400002</v>
      </c>
      <c r="Q3704" s="1">
        <v>2.5210084033609998</v>
      </c>
      <c r="R3704" s="1">
        <v>94.957983193277002</v>
      </c>
      <c r="S3704" s="1">
        <v>79.831932773109003</v>
      </c>
      <c r="T3704" s="8">
        <v>396.638655462185</v>
      </c>
    </row>
    <row r="3705" spans="3:20" ht="26" x14ac:dyDescent="0.2">
      <c r="C3705" s="70"/>
      <c r="D3705" s="67"/>
      <c r="E3705" s="4" t="s">
        <v>36</v>
      </c>
      <c r="F3705" s="52" t="s">
        <v>624</v>
      </c>
      <c r="G3705" s="7">
        <v>147</v>
      </c>
      <c r="H3705" s="9">
        <v>5.4421768707479998</v>
      </c>
      <c r="I3705" s="1">
        <v>29.251700680271998</v>
      </c>
      <c r="J3705" s="1">
        <v>83.673469387755006</v>
      </c>
      <c r="K3705" s="1">
        <v>39.455782312925002</v>
      </c>
      <c r="L3705" s="1">
        <v>37.414965986395003</v>
      </c>
      <c r="M3705" s="1">
        <v>6.8027210884349998</v>
      </c>
      <c r="N3705" s="1">
        <v>48.979591836734997</v>
      </c>
      <c r="O3705" s="1">
        <v>14.965986394558</v>
      </c>
      <c r="P3705" s="1">
        <v>6.1224489795919999</v>
      </c>
      <c r="Q3705" s="1">
        <v>4.7619047619049999</v>
      </c>
      <c r="R3705" s="1">
        <v>85.714285714286007</v>
      </c>
      <c r="S3705" s="1">
        <v>55.782312925169997</v>
      </c>
      <c r="T3705" s="8">
        <v>276.87074829931998</v>
      </c>
    </row>
    <row r="3706" spans="3:20" x14ac:dyDescent="0.2">
      <c r="C3706" s="70"/>
      <c r="D3706" s="67"/>
      <c r="E3706" s="4" t="s">
        <v>37</v>
      </c>
      <c r="F3706" s="52" t="s">
        <v>625</v>
      </c>
      <c r="G3706" s="7">
        <v>16</v>
      </c>
      <c r="H3706" s="9">
        <v>6.25</v>
      </c>
      <c r="I3706" s="1">
        <v>50</v>
      </c>
      <c r="J3706" s="1">
        <v>75</v>
      </c>
      <c r="K3706" s="1">
        <v>25</v>
      </c>
      <c r="L3706" s="1">
        <v>50</v>
      </c>
      <c r="M3706" s="3" t="s">
        <v>61</v>
      </c>
      <c r="N3706" s="1">
        <v>37.5</v>
      </c>
      <c r="O3706" s="1">
        <v>12.5</v>
      </c>
      <c r="P3706" s="1">
        <v>6.25</v>
      </c>
      <c r="Q3706" s="3" t="s">
        <v>61</v>
      </c>
      <c r="R3706" s="1">
        <v>93.75</v>
      </c>
      <c r="S3706" s="1">
        <v>62.5</v>
      </c>
      <c r="T3706" s="8">
        <v>262.5</v>
      </c>
    </row>
    <row r="3707" spans="3:20" x14ac:dyDescent="0.2">
      <c r="C3707" s="66" t="s">
        <v>38</v>
      </c>
      <c r="D3707" s="66" t="s">
        <v>23</v>
      </c>
      <c r="E3707" s="5" t="s">
        <v>39</v>
      </c>
      <c r="F3707" s="51" t="s">
        <v>624</v>
      </c>
      <c r="G3707" s="6">
        <v>458</v>
      </c>
      <c r="H3707" s="13">
        <v>5.458515283843</v>
      </c>
      <c r="I3707" s="2">
        <v>38.646288209607</v>
      </c>
      <c r="J3707" s="2">
        <v>84.716157205239995</v>
      </c>
      <c r="K3707" s="2">
        <v>52.401746724890998</v>
      </c>
      <c r="L3707" s="2">
        <v>46.069868995633001</v>
      </c>
      <c r="M3707" s="2">
        <v>8.7336244541479999</v>
      </c>
      <c r="N3707" s="2">
        <v>59.388646288209998</v>
      </c>
      <c r="O3707" s="2">
        <v>23.799126637554998</v>
      </c>
      <c r="P3707" s="2">
        <v>5.0218340611350003</v>
      </c>
      <c r="Q3707" s="2">
        <v>3.7117903930130001</v>
      </c>
      <c r="R3707" s="2">
        <v>89.082969432314002</v>
      </c>
      <c r="S3707" s="2">
        <v>65.502183406114</v>
      </c>
      <c r="T3707" s="11">
        <v>327.94759825327498</v>
      </c>
    </row>
    <row r="3708" spans="3:20" x14ac:dyDescent="0.2">
      <c r="C3708" s="70"/>
      <c r="D3708" s="67"/>
      <c r="E3708" s="4" t="s">
        <v>40</v>
      </c>
      <c r="F3708" s="52" t="s">
        <v>624</v>
      </c>
      <c r="G3708" s="7">
        <v>973</v>
      </c>
      <c r="H3708" s="9">
        <v>4.5220966084279999</v>
      </c>
      <c r="I3708" s="1">
        <v>55.395683453236998</v>
      </c>
      <c r="J3708" s="1">
        <v>90.236382322712998</v>
      </c>
      <c r="K3708" s="1">
        <v>75.642343268242996</v>
      </c>
      <c r="L3708" s="1">
        <v>57.656731757450999</v>
      </c>
      <c r="M3708" s="1">
        <v>16.443987667009001</v>
      </c>
      <c r="N3708" s="1">
        <v>79.033915724563002</v>
      </c>
      <c r="O3708" s="1">
        <v>39.157245632066001</v>
      </c>
      <c r="P3708" s="1">
        <v>1.0277492291879999</v>
      </c>
      <c r="Q3708" s="1">
        <v>2.1582733812949999</v>
      </c>
      <c r="R3708" s="1">
        <v>94.964028776977997</v>
      </c>
      <c r="S3708" s="1">
        <v>84.892086330935001</v>
      </c>
      <c r="T3708" s="8">
        <v>421.27440904419302</v>
      </c>
    </row>
    <row r="3709" spans="3:20" x14ac:dyDescent="0.2">
      <c r="C3709" s="70"/>
      <c r="D3709" s="67"/>
      <c r="E3709" s="4" t="s">
        <v>41</v>
      </c>
      <c r="F3709" s="52" t="s">
        <v>624</v>
      </c>
      <c r="G3709" s="7">
        <v>0</v>
      </c>
      <c r="H3709" s="17" t="s">
        <v>61</v>
      </c>
      <c r="I3709" s="3" t="s">
        <v>61</v>
      </c>
      <c r="J3709" s="3" t="s">
        <v>61</v>
      </c>
      <c r="K3709" s="3" t="s">
        <v>61</v>
      </c>
      <c r="L3709" s="3" t="s">
        <v>61</v>
      </c>
      <c r="M3709" s="3" t="s">
        <v>61</v>
      </c>
      <c r="N3709" s="3" t="s">
        <v>61</v>
      </c>
      <c r="O3709" s="3" t="s">
        <v>61</v>
      </c>
      <c r="P3709" s="3" t="s">
        <v>61</v>
      </c>
      <c r="Q3709" s="3" t="s">
        <v>61</v>
      </c>
      <c r="R3709" s="3" t="s">
        <v>61</v>
      </c>
      <c r="S3709" s="3" t="s">
        <v>61</v>
      </c>
      <c r="T3709" s="18" t="s">
        <v>61</v>
      </c>
    </row>
    <row r="3710" spans="3:20" x14ac:dyDescent="0.2">
      <c r="C3710" s="70"/>
      <c r="D3710" s="67"/>
      <c r="E3710" s="4" t="s">
        <v>42</v>
      </c>
      <c r="F3710" s="52" t="s">
        <v>625</v>
      </c>
      <c r="G3710" s="7">
        <v>34</v>
      </c>
      <c r="H3710" s="9">
        <v>5.8823529411760003</v>
      </c>
      <c r="I3710" s="1">
        <v>55.882352941176002</v>
      </c>
      <c r="J3710" s="1">
        <v>88.235294117647001</v>
      </c>
      <c r="K3710" s="1">
        <v>88.235294117647001</v>
      </c>
      <c r="L3710" s="1">
        <v>64.705882352941003</v>
      </c>
      <c r="M3710" s="1">
        <v>14.705882352941</v>
      </c>
      <c r="N3710" s="1">
        <v>82.352941176471006</v>
      </c>
      <c r="O3710" s="1">
        <v>58.823529411765001</v>
      </c>
      <c r="P3710" s="1">
        <v>2.9411764705880001</v>
      </c>
      <c r="Q3710" s="3" t="s">
        <v>61</v>
      </c>
      <c r="R3710" s="1">
        <v>94.117647058824005</v>
      </c>
      <c r="S3710" s="1">
        <v>88.235294117647001</v>
      </c>
      <c r="T3710" s="8">
        <v>461.76470588235298</v>
      </c>
    </row>
    <row r="3711" spans="3:20" x14ac:dyDescent="0.2">
      <c r="C3711" s="70"/>
      <c r="D3711" s="67"/>
      <c r="E3711" s="4" t="s">
        <v>43</v>
      </c>
      <c r="F3711" s="52" t="s">
        <v>625</v>
      </c>
      <c r="G3711" s="7">
        <v>10</v>
      </c>
      <c r="H3711" s="17" t="s">
        <v>61</v>
      </c>
      <c r="I3711" s="1">
        <v>50</v>
      </c>
      <c r="J3711" s="1">
        <v>90</v>
      </c>
      <c r="K3711" s="1">
        <v>60</v>
      </c>
      <c r="L3711" s="1">
        <v>40</v>
      </c>
      <c r="M3711" s="1">
        <v>20</v>
      </c>
      <c r="N3711" s="1">
        <v>70</v>
      </c>
      <c r="O3711" s="1">
        <v>30</v>
      </c>
      <c r="P3711" s="3" t="s">
        <v>61</v>
      </c>
      <c r="Q3711" s="3" t="s">
        <v>61</v>
      </c>
      <c r="R3711" s="1">
        <v>90</v>
      </c>
      <c r="S3711" s="1">
        <v>70</v>
      </c>
      <c r="T3711" s="8">
        <v>360</v>
      </c>
    </row>
    <row r="3712" spans="3:20" x14ac:dyDescent="0.2">
      <c r="C3712" s="70"/>
      <c r="D3712" s="67"/>
      <c r="E3712" s="4" t="s">
        <v>44</v>
      </c>
      <c r="F3712" s="52" t="s">
        <v>625</v>
      </c>
      <c r="G3712" s="7">
        <v>31</v>
      </c>
      <c r="H3712" s="9">
        <v>3.2258064516129998</v>
      </c>
      <c r="I3712" s="1">
        <v>25.806451612903</v>
      </c>
      <c r="J3712" s="1">
        <v>90.322580645160997</v>
      </c>
      <c r="K3712" s="1">
        <v>51.612903225806001</v>
      </c>
      <c r="L3712" s="1">
        <v>45.161290322581003</v>
      </c>
      <c r="M3712" s="1">
        <v>12.903225806451999</v>
      </c>
      <c r="N3712" s="1">
        <v>58.064516129032</v>
      </c>
      <c r="O3712" s="1">
        <v>29.032258064516</v>
      </c>
      <c r="P3712" s="1">
        <v>3.2258064516129998</v>
      </c>
      <c r="Q3712" s="1">
        <v>3.2258064516129998</v>
      </c>
      <c r="R3712" s="1">
        <v>90.322580645160997</v>
      </c>
      <c r="S3712" s="1">
        <v>67.741935483871003</v>
      </c>
      <c r="T3712" s="8">
        <v>322.58064516129002</v>
      </c>
    </row>
    <row r="3713" spans="3:20" x14ac:dyDescent="0.2">
      <c r="C3713" s="70"/>
      <c r="D3713" s="67"/>
      <c r="E3713" s="4" t="s">
        <v>37</v>
      </c>
      <c r="F3713" s="52" t="s">
        <v>625</v>
      </c>
      <c r="G3713" s="7">
        <v>22</v>
      </c>
      <c r="H3713" s="9">
        <v>13.636363636364001</v>
      </c>
      <c r="I3713" s="1">
        <v>45.454545454544999</v>
      </c>
      <c r="J3713" s="1">
        <v>72.727272727273004</v>
      </c>
      <c r="K3713" s="1">
        <v>45.454545454544999</v>
      </c>
      <c r="L3713" s="1">
        <v>36.363636363635997</v>
      </c>
      <c r="M3713" s="1">
        <v>13.636363636364001</v>
      </c>
      <c r="N3713" s="1">
        <v>54.545454545455001</v>
      </c>
      <c r="O3713" s="1">
        <v>22.727272727273</v>
      </c>
      <c r="P3713" s="1">
        <v>9.0909090909089993</v>
      </c>
      <c r="Q3713" s="1">
        <v>4.5454545454549997</v>
      </c>
      <c r="R3713" s="1">
        <v>81.818181818181998</v>
      </c>
      <c r="S3713" s="1">
        <v>59.090909090909001</v>
      </c>
      <c r="T3713" s="8">
        <v>318.18181818181802</v>
      </c>
    </row>
    <row r="3714" spans="3:20" x14ac:dyDescent="0.2">
      <c r="C3714" s="70"/>
      <c r="D3714" s="66" t="s">
        <v>20</v>
      </c>
      <c r="E3714" s="5" t="s">
        <v>39</v>
      </c>
      <c r="F3714" s="51" t="s">
        <v>624</v>
      </c>
      <c r="G3714" s="6">
        <v>175</v>
      </c>
      <c r="H3714" s="13">
        <v>6.2857142857139996</v>
      </c>
      <c r="I3714" s="2">
        <v>42.285714285714</v>
      </c>
      <c r="J3714" s="2">
        <v>81.714285714286007</v>
      </c>
      <c r="K3714" s="2">
        <v>53.714285714286</v>
      </c>
      <c r="L3714" s="2">
        <v>38.285714285714</v>
      </c>
      <c r="M3714" s="2">
        <v>10.285714285714</v>
      </c>
      <c r="N3714" s="2">
        <v>58.285714285714</v>
      </c>
      <c r="O3714" s="2">
        <v>26.857142857143</v>
      </c>
      <c r="P3714" s="2">
        <v>7.4285714285709998</v>
      </c>
      <c r="Q3714" s="2">
        <v>2.8571428571430002</v>
      </c>
      <c r="R3714" s="2">
        <v>87.428571428571004</v>
      </c>
      <c r="S3714" s="2">
        <v>62.857142857143003</v>
      </c>
      <c r="T3714" s="11">
        <v>328</v>
      </c>
    </row>
    <row r="3715" spans="3:20" x14ac:dyDescent="0.2">
      <c r="C3715" s="70"/>
      <c r="D3715" s="67"/>
      <c r="E3715" s="4" t="s">
        <v>40</v>
      </c>
      <c r="F3715" s="52" t="s">
        <v>624</v>
      </c>
      <c r="G3715" s="7">
        <v>538</v>
      </c>
      <c r="H3715" s="9">
        <v>4.6468401486989999</v>
      </c>
      <c r="I3715" s="1">
        <v>54.646840148698999</v>
      </c>
      <c r="J3715" s="1">
        <v>89.776951672861998</v>
      </c>
      <c r="K3715" s="1">
        <v>76.579925650557996</v>
      </c>
      <c r="L3715" s="1">
        <v>52.973977695167001</v>
      </c>
      <c r="M3715" s="1">
        <v>17.286245353160002</v>
      </c>
      <c r="N3715" s="1">
        <v>79.925650557620997</v>
      </c>
      <c r="O3715" s="1">
        <v>43.308550185873997</v>
      </c>
      <c r="P3715" s="1">
        <v>1.3011152416359999</v>
      </c>
      <c r="Q3715" s="1">
        <v>1.85873605948</v>
      </c>
      <c r="R3715" s="1">
        <v>94.795539033457004</v>
      </c>
      <c r="S3715" s="1">
        <v>85.687732342006996</v>
      </c>
      <c r="T3715" s="8">
        <v>422.30483271375499</v>
      </c>
    </row>
    <row r="3716" spans="3:20" x14ac:dyDescent="0.2">
      <c r="C3716" s="70"/>
      <c r="D3716" s="67"/>
      <c r="E3716" s="4" t="s">
        <v>41</v>
      </c>
      <c r="F3716" s="52" t="s">
        <v>624</v>
      </c>
      <c r="G3716" s="7">
        <v>0</v>
      </c>
      <c r="H3716" s="17" t="s">
        <v>61</v>
      </c>
      <c r="I3716" s="3" t="s">
        <v>61</v>
      </c>
      <c r="J3716" s="3" t="s">
        <v>61</v>
      </c>
      <c r="K3716" s="3" t="s">
        <v>61</v>
      </c>
      <c r="L3716" s="3" t="s">
        <v>61</v>
      </c>
      <c r="M3716" s="3" t="s">
        <v>61</v>
      </c>
      <c r="N3716" s="3" t="s">
        <v>61</v>
      </c>
      <c r="O3716" s="3" t="s">
        <v>61</v>
      </c>
      <c r="P3716" s="3" t="s">
        <v>61</v>
      </c>
      <c r="Q3716" s="3" t="s">
        <v>61</v>
      </c>
      <c r="R3716" s="3" t="s">
        <v>61</v>
      </c>
      <c r="S3716" s="3" t="s">
        <v>61</v>
      </c>
      <c r="T3716" s="18" t="s">
        <v>61</v>
      </c>
    </row>
    <row r="3717" spans="3:20" x14ac:dyDescent="0.2">
      <c r="C3717" s="70"/>
      <c r="D3717" s="67"/>
      <c r="E3717" s="4" t="s">
        <v>42</v>
      </c>
      <c r="F3717" s="52" t="s">
        <v>625</v>
      </c>
      <c r="G3717" s="7">
        <v>20</v>
      </c>
      <c r="H3717" s="17" t="s">
        <v>61</v>
      </c>
      <c r="I3717" s="1">
        <v>45</v>
      </c>
      <c r="J3717" s="1">
        <v>90</v>
      </c>
      <c r="K3717" s="1">
        <v>95</v>
      </c>
      <c r="L3717" s="1">
        <v>55</v>
      </c>
      <c r="M3717" s="1">
        <v>15</v>
      </c>
      <c r="N3717" s="1">
        <v>90</v>
      </c>
      <c r="O3717" s="1">
        <v>70</v>
      </c>
      <c r="P3717" s="1">
        <v>5</v>
      </c>
      <c r="Q3717" s="3" t="s">
        <v>61</v>
      </c>
      <c r="R3717" s="1">
        <v>95</v>
      </c>
      <c r="S3717" s="1">
        <v>90</v>
      </c>
      <c r="T3717" s="8">
        <v>465</v>
      </c>
    </row>
    <row r="3718" spans="3:20" x14ac:dyDescent="0.2">
      <c r="C3718" s="70"/>
      <c r="D3718" s="67"/>
      <c r="E3718" s="4" t="s">
        <v>43</v>
      </c>
      <c r="F3718" s="52" t="s">
        <v>625</v>
      </c>
      <c r="G3718" s="7">
        <v>5</v>
      </c>
      <c r="H3718" s="17" t="s">
        <v>61</v>
      </c>
      <c r="I3718" s="1">
        <v>60</v>
      </c>
      <c r="J3718" s="1">
        <v>100</v>
      </c>
      <c r="K3718" s="1">
        <v>60</v>
      </c>
      <c r="L3718" s="1">
        <v>60</v>
      </c>
      <c r="M3718" s="1">
        <v>20</v>
      </c>
      <c r="N3718" s="1">
        <v>80</v>
      </c>
      <c r="O3718" s="1">
        <v>40</v>
      </c>
      <c r="P3718" s="3" t="s">
        <v>61</v>
      </c>
      <c r="Q3718" s="3" t="s">
        <v>61</v>
      </c>
      <c r="R3718" s="1">
        <v>100</v>
      </c>
      <c r="S3718" s="1">
        <v>80</v>
      </c>
      <c r="T3718" s="8">
        <v>420</v>
      </c>
    </row>
    <row r="3719" spans="3:20" x14ac:dyDescent="0.2">
      <c r="C3719" s="70"/>
      <c r="D3719" s="67"/>
      <c r="E3719" s="4" t="s">
        <v>44</v>
      </c>
      <c r="F3719" s="52" t="s">
        <v>625</v>
      </c>
      <c r="G3719" s="7">
        <v>14</v>
      </c>
      <c r="H3719" s="17" t="s">
        <v>61</v>
      </c>
      <c r="I3719" s="1">
        <v>35.714285714286</v>
      </c>
      <c r="J3719" s="1">
        <v>92.857142857143003</v>
      </c>
      <c r="K3719" s="1">
        <v>64.285714285713993</v>
      </c>
      <c r="L3719" s="1">
        <v>50</v>
      </c>
      <c r="M3719" s="3" t="s">
        <v>61</v>
      </c>
      <c r="N3719" s="1">
        <v>71.428571428571004</v>
      </c>
      <c r="O3719" s="1">
        <v>21.428571428571001</v>
      </c>
      <c r="P3719" s="1">
        <v>7.1428571428570002</v>
      </c>
      <c r="Q3719" s="3" t="s">
        <v>61</v>
      </c>
      <c r="R3719" s="1">
        <v>92.857142857143003</v>
      </c>
      <c r="S3719" s="1">
        <v>71.428571428571004</v>
      </c>
      <c r="T3719" s="8">
        <v>342.857142857143</v>
      </c>
    </row>
    <row r="3720" spans="3:20" x14ac:dyDescent="0.2">
      <c r="C3720" s="70"/>
      <c r="D3720" s="67"/>
      <c r="E3720" s="4" t="s">
        <v>37</v>
      </c>
      <c r="F3720" s="52" t="s">
        <v>625</v>
      </c>
      <c r="G3720" s="7">
        <v>11</v>
      </c>
      <c r="H3720" s="9">
        <v>27.272727272727</v>
      </c>
      <c r="I3720" s="1">
        <v>54.545454545455001</v>
      </c>
      <c r="J3720" s="1">
        <v>81.818181818181998</v>
      </c>
      <c r="K3720" s="1">
        <v>45.454545454544999</v>
      </c>
      <c r="L3720" s="1">
        <v>27.272727272727</v>
      </c>
      <c r="M3720" s="1">
        <v>9.0909090909089993</v>
      </c>
      <c r="N3720" s="1">
        <v>45.454545454544999</v>
      </c>
      <c r="O3720" s="1">
        <v>18.181818181817999</v>
      </c>
      <c r="P3720" s="3" t="s">
        <v>61</v>
      </c>
      <c r="Q3720" s="1">
        <v>9.0909090909089993</v>
      </c>
      <c r="R3720" s="1">
        <v>90.909090909091006</v>
      </c>
      <c r="S3720" s="1">
        <v>54.545454545455001</v>
      </c>
      <c r="T3720" s="8">
        <v>318.18181818181802</v>
      </c>
    </row>
    <row r="3721" spans="3:20" x14ac:dyDescent="0.2">
      <c r="C3721" s="70"/>
      <c r="D3721" s="66" t="s">
        <v>21</v>
      </c>
      <c r="E3721" s="5" t="s">
        <v>39</v>
      </c>
      <c r="F3721" s="51" t="s">
        <v>624</v>
      </c>
      <c r="G3721" s="6">
        <v>283</v>
      </c>
      <c r="H3721" s="13">
        <v>4.946996466431</v>
      </c>
      <c r="I3721" s="2">
        <v>36.395759717314</v>
      </c>
      <c r="J3721" s="2">
        <v>86.572438162544003</v>
      </c>
      <c r="K3721" s="2">
        <v>51.590106007067</v>
      </c>
      <c r="L3721" s="2">
        <v>50.883392226147997</v>
      </c>
      <c r="M3721" s="2">
        <v>7.7738515901060001</v>
      </c>
      <c r="N3721" s="2">
        <v>60.070671378092001</v>
      </c>
      <c r="O3721" s="2">
        <v>21.908127208481002</v>
      </c>
      <c r="P3721" s="2">
        <v>3.533568904594</v>
      </c>
      <c r="Q3721" s="2">
        <v>4.2402826855119997</v>
      </c>
      <c r="R3721" s="2">
        <v>90.106007067137995</v>
      </c>
      <c r="S3721" s="2">
        <v>67.137809187279004</v>
      </c>
      <c r="T3721" s="11">
        <v>327.91519434628998</v>
      </c>
    </row>
    <row r="3722" spans="3:20" x14ac:dyDescent="0.2">
      <c r="C3722" s="70"/>
      <c r="D3722" s="67"/>
      <c r="E3722" s="4" t="s">
        <v>40</v>
      </c>
      <c r="F3722" s="52" t="s">
        <v>624</v>
      </c>
      <c r="G3722" s="7">
        <v>435</v>
      </c>
      <c r="H3722" s="9">
        <v>4.3678160919540003</v>
      </c>
      <c r="I3722" s="1">
        <v>56.321839080460002</v>
      </c>
      <c r="J3722" s="1">
        <v>90.804597701149007</v>
      </c>
      <c r="K3722" s="1">
        <v>74.482758620690007</v>
      </c>
      <c r="L3722" s="1">
        <v>63.448275862069003</v>
      </c>
      <c r="M3722" s="1">
        <v>15.402298850575001</v>
      </c>
      <c r="N3722" s="1">
        <v>77.931034482759003</v>
      </c>
      <c r="O3722" s="1">
        <v>34.022988505747001</v>
      </c>
      <c r="P3722" s="1">
        <v>0.68965517241399998</v>
      </c>
      <c r="Q3722" s="1">
        <v>2.528735632184</v>
      </c>
      <c r="R3722" s="1">
        <v>95.172413793103004</v>
      </c>
      <c r="S3722" s="1">
        <v>83.908045977011</v>
      </c>
      <c r="T3722" s="8">
        <v>420</v>
      </c>
    </row>
    <row r="3723" spans="3:20" x14ac:dyDescent="0.2">
      <c r="C3723" s="70"/>
      <c r="D3723" s="67"/>
      <c r="E3723" s="4" t="s">
        <v>41</v>
      </c>
      <c r="F3723" s="52" t="s">
        <v>624</v>
      </c>
      <c r="G3723" s="7">
        <v>0</v>
      </c>
      <c r="H3723" s="17" t="s">
        <v>61</v>
      </c>
      <c r="I3723" s="3" t="s">
        <v>61</v>
      </c>
      <c r="J3723" s="3" t="s">
        <v>61</v>
      </c>
      <c r="K3723" s="3" t="s">
        <v>61</v>
      </c>
      <c r="L3723" s="3" t="s">
        <v>61</v>
      </c>
      <c r="M3723" s="3" t="s">
        <v>61</v>
      </c>
      <c r="N3723" s="3" t="s">
        <v>61</v>
      </c>
      <c r="O3723" s="3" t="s">
        <v>61</v>
      </c>
      <c r="P3723" s="3" t="s">
        <v>61</v>
      </c>
      <c r="Q3723" s="3" t="s">
        <v>61</v>
      </c>
      <c r="R3723" s="3" t="s">
        <v>61</v>
      </c>
      <c r="S3723" s="3" t="s">
        <v>61</v>
      </c>
      <c r="T3723" s="18" t="s">
        <v>61</v>
      </c>
    </row>
    <row r="3724" spans="3:20" x14ac:dyDescent="0.2">
      <c r="C3724" s="70"/>
      <c r="D3724" s="67"/>
      <c r="E3724" s="4" t="s">
        <v>42</v>
      </c>
      <c r="F3724" s="52" t="s">
        <v>625</v>
      </c>
      <c r="G3724" s="7">
        <v>14</v>
      </c>
      <c r="H3724" s="9">
        <v>14.285714285714</v>
      </c>
      <c r="I3724" s="1">
        <v>71.428571428571004</v>
      </c>
      <c r="J3724" s="1">
        <v>85.714285714286007</v>
      </c>
      <c r="K3724" s="1">
        <v>78.571428571428996</v>
      </c>
      <c r="L3724" s="1">
        <v>78.571428571428996</v>
      </c>
      <c r="M3724" s="1">
        <v>14.285714285714</v>
      </c>
      <c r="N3724" s="1">
        <v>71.428571428571004</v>
      </c>
      <c r="O3724" s="1">
        <v>42.857142857143003</v>
      </c>
      <c r="P3724" s="3" t="s">
        <v>61</v>
      </c>
      <c r="Q3724" s="3" t="s">
        <v>61</v>
      </c>
      <c r="R3724" s="1">
        <v>92.857142857143003</v>
      </c>
      <c r="S3724" s="1">
        <v>85.714285714286007</v>
      </c>
      <c r="T3724" s="8">
        <v>457.142857142857</v>
      </c>
    </row>
    <row r="3725" spans="3:20" x14ac:dyDescent="0.2">
      <c r="C3725" s="70"/>
      <c r="D3725" s="67"/>
      <c r="E3725" s="4" t="s">
        <v>43</v>
      </c>
      <c r="F3725" s="52" t="s">
        <v>625</v>
      </c>
      <c r="G3725" s="7">
        <v>5</v>
      </c>
      <c r="H3725" s="17" t="s">
        <v>61</v>
      </c>
      <c r="I3725" s="1">
        <v>40</v>
      </c>
      <c r="J3725" s="1">
        <v>80</v>
      </c>
      <c r="K3725" s="1">
        <v>60</v>
      </c>
      <c r="L3725" s="1">
        <v>20</v>
      </c>
      <c r="M3725" s="1">
        <v>20</v>
      </c>
      <c r="N3725" s="1">
        <v>60</v>
      </c>
      <c r="O3725" s="1">
        <v>20</v>
      </c>
      <c r="P3725" s="3" t="s">
        <v>61</v>
      </c>
      <c r="Q3725" s="3" t="s">
        <v>61</v>
      </c>
      <c r="R3725" s="1">
        <v>80</v>
      </c>
      <c r="S3725" s="1">
        <v>60</v>
      </c>
      <c r="T3725" s="8">
        <v>300</v>
      </c>
    </row>
    <row r="3726" spans="3:20" x14ac:dyDescent="0.2">
      <c r="C3726" s="70"/>
      <c r="D3726" s="67"/>
      <c r="E3726" s="4" t="s">
        <v>44</v>
      </c>
      <c r="F3726" s="52" t="s">
        <v>625</v>
      </c>
      <c r="G3726" s="7">
        <v>17</v>
      </c>
      <c r="H3726" s="9">
        <v>5.8823529411760003</v>
      </c>
      <c r="I3726" s="1">
        <v>17.647058823529001</v>
      </c>
      <c r="J3726" s="1">
        <v>88.235294117647001</v>
      </c>
      <c r="K3726" s="1">
        <v>41.176470588234999</v>
      </c>
      <c r="L3726" s="1">
        <v>41.176470588234999</v>
      </c>
      <c r="M3726" s="1">
        <v>23.529411764706001</v>
      </c>
      <c r="N3726" s="1">
        <v>47.058823529412003</v>
      </c>
      <c r="O3726" s="1">
        <v>35.294117647058997</v>
      </c>
      <c r="P3726" s="3" t="s">
        <v>61</v>
      </c>
      <c r="Q3726" s="1">
        <v>5.8823529411760003</v>
      </c>
      <c r="R3726" s="1">
        <v>88.235294117647001</v>
      </c>
      <c r="S3726" s="1">
        <v>64.705882352941003</v>
      </c>
      <c r="T3726" s="8">
        <v>305.88235294117601</v>
      </c>
    </row>
    <row r="3727" spans="3:20" x14ac:dyDescent="0.2">
      <c r="C3727" s="70"/>
      <c r="D3727" s="67"/>
      <c r="E3727" s="4" t="s">
        <v>37</v>
      </c>
      <c r="F3727" s="52" t="s">
        <v>625</v>
      </c>
      <c r="G3727" s="7">
        <v>11</v>
      </c>
      <c r="H3727" s="17" t="s">
        <v>61</v>
      </c>
      <c r="I3727" s="1">
        <v>36.363636363635997</v>
      </c>
      <c r="J3727" s="1">
        <v>63.636363636364003</v>
      </c>
      <c r="K3727" s="1">
        <v>45.454545454544999</v>
      </c>
      <c r="L3727" s="1">
        <v>45.454545454544999</v>
      </c>
      <c r="M3727" s="1">
        <v>18.181818181817999</v>
      </c>
      <c r="N3727" s="1">
        <v>63.636363636364003</v>
      </c>
      <c r="O3727" s="1">
        <v>27.272727272727</v>
      </c>
      <c r="P3727" s="1">
        <v>18.181818181817999</v>
      </c>
      <c r="Q3727" s="3" t="s">
        <v>61</v>
      </c>
      <c r="R3727" s="1">
        <v>72.727272727273004</v>
      </c>
      <c r="S3727" s="1">
        <v>63.636363636364003</v>
      </c>
      <c r="T3727" s="8">
        <v>318.18181818181802</v>
      </c>
    </row>
    <row r="3728" spans="3:20" x14ac:dyDescent="0.2">
      <c r="C3728" s="66" t="s">
        <v>45</v>
      </c>
      <c r="D3728" s="64" t="s">
        <v>19</v>
      </c>
      <c r="E3728" s="5" t="s">
        <v>46</v>
      </c>
      <c r="F3728" s="51" t="s">
        <v>624</v>
      </c>
      <c r="G3728" s="6">
        <v>770</v>
      </c>
      <c r="H3728" s="13">
        <v>4.8051948051949998</v>
      </c>
      <c r="I3728" s="2">
        <v>55.584415584416</v>
      </c>
      <c r="J3728" s="2">
        <v>91.038961038961006</v>
      </c>
      <c r="K3728" s="2">
        <v>75.844155844156006</v>
      </c>
      <c r="L3728" s="2">
        <v>56.623376623376998</v>
      </c>
      <c r="M3728" s="2">
        <v>15.584415584416</v>
      </c>
      <c r="N3728" s="2">
        <v>78.311688311688002</v>
      </c>
      <c r="O3728" s="2">
        <v>40.259740259739999</v>
      </c>
      <c r="P3728" s="2">
        <v>1.818181818182</v>
      </c>
      <c r="Q3728" s="2">
        <v>2.077922077922</v>
      </c>
      <c r="R3728" s="2">
        <v>94.675324675325001</v>
      </c>
      <c r="S3728" s="2">
        <v>84.415584415583993</v>
      </c>
      <c r="T3728" s="11">
        <v>421.94805194805201</v>
      </c>
    </row>
    <row r="3729" spans="2:22" ht="26" x14ac:dyDescent="0.2">
      <c r="C3729" s="70"/>
      <c r="D3729" s="65"/>
      <c r="E3729" s="4" t="s">
        <v>47</v>
      </c>
      <c r="F3729" s="52" t="s">
        <v>624</v>
      </c>
      <c r="G3729" s="7">
        <v>335</v>
      </c>
      <c r="H3729" s="9">
        <v>4.7761194029849996</v>
      </c>
      <c r="I3729" s="1">
        <v>53.134328358208997</v>
      </c>
      <c r="J3729" s="1">
        <v>88.955223880597003</v>
      </c>
      <c r="K3729" s="1">
        <v>68.656716417910005</v>
      </c>
      <c r="L3729" s="1">
        <v>57.611940298507001</v>
      </c>
      <c r="M3729" s="1">
        <v>15.223880597015</v>
      </c>
      <c r="N3729" s="1">
        <v>75.522388059701001</v>
      </c>
      <c r="O3729" s="1">
        <v>35.820895522388</v>
      </c>
      <c r="P3729" s="1">
        <v>2.0895522388060002</v>
      </c>
      <c r="Q3729" s="1">
        <v>2.0895522388060002</v>
      </c>
      <c r="R3729" s="1">
        <v>93.432835820896003</v>
      </c>
      <c r="S3729" s="1">
        <v>82.089552238805993</v>
      </c>
      <c r="T3729" s="8">
        <v>403.880597014925</v>
      </c>
    </row>
    <row r="3730" spans="2:22" x14ac:dyDescent="0.2">
      <c r="C3730" s="70"/>
      <c r="D3730" s="65"/>
      <c r="E3730" s="4" t="s">
        <v>48</v>
      </c>
      <c r="F3730" s="52" t="s">
        <v>625</v>
      </c>
      <c r="G3730" s="7">
        <v>34</v>
      </c>
      <c r="H3730" s="9">
        <v>2.9411764705880001</v>
      </c>
      <c r="I3730" s="1">
        <v>38.235294117647001</v>
      </c>
      <c r="J3730" s="1">
        <v>88.235294117647001</v>
      </c>
      <c r="K3730" s="1">
        <v>52.941176470587997</v>
      </c>
      <c r="L3730" s="1">
        <v>50</v>
      </c>
      <c r="M3730" s="1">
        <v>11.764705882353001</v>
      </c>
      <c r="N3730" s="1">
        <v>64.705882352941003</v>
      </c>
      <c r="O3730" s="1">
        <v>17.647058823529001</v>
      </c>
      <c r="P3730" s="1">
        <v>2.9411764705880001</v>
      </c>
      <c r="Q3730" s="1">
        <v>2.9411764705880001</v>
      </c>
      <c r="R3730" s="1">
        <v>94.117647058824005</v>
      </c>
      <c r="S3730" s="1">
        <v>67.647058823528994</v>
      </c>
      <c r="T3730" s="8">
        <v>332.35294117647101</v>
      </c>
    </row>
    <row r="3731" spans="2:22" ht="39" x14ac:dyDescent="0.2">
      <c r="C3731" s="70"/>
      <c r="D3731" s="65"/>
      <c r="E3731" s="4" t="s">
        <v>49</v>
      </c>
      <c r="F3731" s="52" t="s">
        <v>624</v>
      </c>
      <c r="G3731" s="7">
        <v>318</v>
      </c>
      <c r="H3731" s="9">
        <v>4.4025157232699996</v>
      </c>
      <c r="I3731" s="1">
        <v>36.163522012579001</v>
      </c>
      <c r="J3731" s="1">
        <v>84.591194968552998</v>
      </c>
      <c r="K3731" s="1">
        <v>55.974842767296003</v>
      </c>
      <c r="L3731" s="1">
        <v>48.113207547169999</v>
      </c>
      <c r="M3731" s="1">
        <v>11.006289308175999</v>
      </c>
      <c r="N3731" s="1">
        <v>61.949685534590998</v>
      </c>
      <c r="O3731" s="1">
        <v>24.842767295597</v>
      </c>
      <c r="P3731" s="1">
        <v>2.8301886792449999</v>
      </c>
      <c r="Q3731" s="1">
        <v>3.4591194968550001</v>
      </c>
      <c r="R3731" s="1">
        <v>90.566037735848994</v>
      </c>
      <c r="S3731" s="1">
        <v>67.610062893082002</v>
      </c>
      <c r="T3731" s="8">
        <v>333.33333333333297</v>
      </c>
    </row>
    <row r="3732" spans="2:22" x14ac:dyDescent="0.2">
      <c r="C3732" s="70"/>
      <c r="D3732" s="65"/>
      <c r="E3732" s="4" t="s">
        <v>50</v>
      </c>
      <c r="F3732" s="52" t="s">
        <v>625</v>
      </c>
      <c r="G3732" s="7">
        <v>18</v>
      </c>
      <c r="H3732" s="9">
        <v>11.111111111111001</v>
      </c>
      <c r="I3732" s="1">
        <v>16.666666666666998</v>
      </c>
      <c r="J3732" s="1">
        <v>72.222222222222001</v>
      </c>
      <c r="K3732" s="1">
        <v>5.5555555555560003</v>
      </c>
      <c r="L3732" s="1">
        <v>11.111111111111001</v>
      </c>
      <c r="M3732" s="3" t="s">
        <v>61</v>
      </c>
      <c r="N3732" s="1">
        <v>22.222222222222001</v>
      </c>
      <c r="O3732" s="3" t="s">
        <v>61</v>
      </c>
      <c r="P3732" s="1">
        <v>16.666666666666998</v>
      </c>
      <c r="Q3732" s="1">
        <v>5.5555555555560003</v>
      </c>
      <c r="R3732" s="1">
        <v>72.222222222222001</v>
      </c>
      <c r="S3732" s="1">
        <v>27.777777777777999</v>
      </c>
      <c r="T3732" s="8">
        <v>161.111111111111</v>
      </c>
    </row>
    <row r="3733" spans="2:22" x14ac:dyDescent="0.2">
      <c r="C3733" s="70"/>
      <c r="D3733" s="65"/>
      <c r="E3733" s="4" t="s">
        <v>44</v>
      </c>
      <c r="F3733" s="52" t="s">
        <v>625</v>
      </c>
      <c r="G3733" s="7">
        <v>25</v>
      </c>
      <c r="H3733" s="9">
        <v>4</v>
      </c>
      <c r="I3733" s="1">
        <v>28</v>
      </c>
      <c r="J3733" s="1">
        <v>72</v>
      </c>
      <c r="K3733" s="1">
        <v>40</v>
      </c>
      <c r="L3733" s="1">
        <v>28</v>
      </c>
      <c r="M3733" s="1">
        <v>8</v>
      </c>
      <c r="N3733" s="1">
        <v>40</v>
      </c>
      <c r="O3733" s="1">
        <v>16</v>
      </c>
      <c r="P3733" s="1">
        <v>12</v>
      </c>
      <c r="Q3733" s="1">
        <v>4</v>
      </c>
      <c r="R3733" s="1">
        <v>84</v>
      </c>
      <c r="S3733" s="1">
        <v>40</v>
      </c>
      <c r="T3733" s="8">
        <v>252</v>
      </c>
    </row>
    <row r="3734" spans="2:22" x14ac:dyDescent="0.2">
      <c r="C3734" s="70"/>
      <c r="D3734" s="65"/>
      <c r="E3734" s="4" t="s">
        <v>37</v>
      </c>
      <c r="F3734" s="52" t="s">
        <v>625</v>
      </c>
      <c r="G3734" s="7">
        <v>28</v>
      </c>
      <c r="H3734" s="9">
        <v>14.285714285714</v>
      </c>
      <c r="I3734" s="1">
        <v>50</v>
      </c>
      <c r="J3734" s="1">
        <v>71.428571428571004</v>
      </c>
      <c r="K3734" s="1">
        <v>60.714285714286</v>
      </c>
      <c r="L3734" s="1">
        <v>42.857142857143003</v>
      </c>
      <c r="M3734" s="1">
        <v>7.1428571428570002</v>
      </c>
      <c r="N3734" s="1">
        <v>60.714285714286</v>
      </c>
      <c r="O3734" s="1">
        <v>28.571428571428999</v>
      </c>
      <c r="P3734" s="3" t="s">
        <v>61</v>
      </c>
      <c r="Q3734" s="1">
        <v>10.714285714286</v>
      </c>
      <c r="R3734" s="1">
        <v>82.142857142856997</v>
      </c>
      <c r="S3734" s="1">
        <v>67.857142857143003</v>
      </c>
      <c r="T3734" s="8">
        <v>346.42857142857099</v>
      </c>
    </row>
    <row r="3735" spans="2:22" x14ac:dyDescent="0.2">
      <c r="C3735" s="70"/>
      <c r="D3735" s="65"/>
      <c r="E3735" s="4" t="s">
        <v>51</v>
      </c>
      <c r="F3735" s="52" t="s">
        <v>624</v>
      </c>
      <c r="G3735" s="7">
        <v>1105</v>
      </c>
      <c r="H3735" s="9">
        <v>4.7963800904980003</v>
      </c>
      <c r="I3735" s="1">
        <v>54.841628959276001</v>
      </c>
      <c r="J3735" s="1">
        <v>90.407239819005</v>
      </c>
      <c r="K3735" s="1">
        <v>73.665158371041002</v>
      </c>
      <c r="L3735" s="1">
        <v>56.923076923076998</v>
      </c>
      <c r="M3735" s="1">
        <v>15.475113122172001</v>
      </c>
      <c r="N3735" s="1">
        <v>77.466063348416</v>
      </c>
      <c r="O3735" s="1">
        <v>38.914027149321001</v>
      </c>
      <c r="P3735" s="1">
        <v>1.9004524886880001</v>
      </c>
      <c r="Q3735" s="1">
        <v>2.0814479638010002</v>
      </c>
      <c r="R3735" s="1">
        <v>94.298642533936999</v>
      </c>
      <c r="S3735" s="1">
        <v>83.710407239819006</v>
      </c>
      <c r="T3735" s="8">
        <v>416.47058823529397</v>
      </c>
    </row>
    <row r="3736" spans="2:22" x14ac:dyDescent="0.2">
      <c r="C3736" s="70"/>
      <c r="D3736" s="65"/>
      <c r="E3736" s="4" t="s">
        <v>52</v>
      </c>
      <c r="F3736" s="52" t="s">
        <v>624</v>
      </c>
      <c r="G3736" s="7">
        <v>352</v>
      </c>
      <c r="H3736" s="9">
        <v>4.261363636364</v>
      </c>
      <c r="I3736" s="1">
        <v>36.363636363635997</v>
      </c>
      <c r="J3736" s="1">
        <v>84.943181818181998</v>
      </c>
      <c r="K3736" s="1">
        <v>55.681818181818002</v>
      </c>
      <c r="L3736" s="1">
        <v>48.295454545455001</v>
      </c>
      <c r="M3736" s="1">
        <v>11.079545454545</v>
      </c>
      <c r="N3736" s="1">
        <v>62.215909090909001</v>
      </c>
      <c r="O3736" s="1">
        <v>24.147727272727</v>
      </c>
      <c r="P3736" s="1">
        <v>2.8409090909089998</v>
      </c>
      <c r="Q3736" s="1">
        <v>3.4090909090910002</v>
      </c>
      <c r="R3736" s="1">
        <v>90.909090909091006</v>
      </c>
      <c r="S3736" s="1">
        <v>67.613636363636004</v>
      </c>
      <c r="T3736" s="8">
        <v>333.23863636363598</v>
      </c>
    </row>
    <row r="3737" spans="2:22" x14ac:dyDescent="0.2">
      <c r="C3737" s="66" t="s">
        <v>53</v>
      </c>
      <c r="D3737" s="64" t="s">
        <v>19</v>
      </c>
      <c r="E3737" s="5" t="s">
        <v>54</v>
      </c>
      <c r="F3737" s="51" t="s">
        <v>624</v>
      </c>
      <c r="G3737" s="6">
        <v>513</v>
      </c>
      <c r="H3737" s="13">
        <v>5.2631578947369997</v>
      </c>
      <c r="I3737" s="2">
        <v>55.555555555555998</v>
      </c>
      <c r="J3737" s="2">
        <v>87.914230019493004</v>
      </c>
      <c r="K3737" s="2">
        <v>71.150097465887001</v>
      </c>
      <c r="L3737" s="2">
        <v>58.869395711500999</v>
      </c>
      <c r="M3737" s="2">
        <v>14.814814814815</v>
      </c>
      <c r="N3737" s="2">
        <v>74.269005847952997</v>
      </c>
      <c r="O3737" s="2">
        <v>40.155945419102999</v>
      </c>
      <c r="P3737" s="2">
        <v>2.729044834308</v>
      </c>
      <c r="Q3737" s="2">
        <v>2.5341130604290001</v>
      </c>
      <c r="R3737" s="2">
        <v>92.787524366471999</v>
      </c>
      <c r="S3737" s="2">
        <v>81.286549707602006</v>
      </c>
      <c r="T3737" s="11">
        <v>413.255360623782</v>
      </c>
    </row>
    <row r="3738" spans="2:22" x14ac:dyDescent="0.2">
      <c r="C3738" s="70"/>
      <c r="D3738" s="65"/>
      <c r="E3738" s="4" t="s">
        <v>55</v>
      </c>
      <c r="F3738" s="52" t="s">
        <v>624</v>
      </c>
      <c r="G3738" s="7">
        <v>639</v>
      </c>
      <c r="H3738" s="9">
        <v>4.6948356807509999</v>
      </c>
      <c r="I3738" s="1">
        <v>48.043818466353997</v>
      </c>
      <c r="J3738" s="1">
        <v>88.106416275430007</v>
      </c>
      <c r="K3738" s="1">
        <v>67.449139280124996</v>
      </c>
      <c r="L3738" s="1">
        <v>52.582159624413002</v>
      </c>
      <c r="M3738" s="1">
        <v>13.458528951487001</v>
      </c>
      <c r="N3738" s="1">
        <v>72.456964006259994</v>
      </c>
      <c r="O3738" s="1">
        <v>33.959311424100001</v>
      </c>
      <c r="P3738" s="1">
        <v>1.8779342723000001</v>
      </c>
      <c r="Q3738" s="1">
        <v>2.973395931142</v>
      </c>
      <c r="R3738" s="1">
        <v>92.801251956182</v>
      </c>
      <c r="S3738" s="1">
        <v>77.777777777777999</v>
      </c>
      <c r="T3738" s="8">
        <v>385.60250391236298</v>
      </c>
    </row>
    <row r="3739" spans="2:22" x14ac:dyDescent="0.2">
      <c r="C3739" s="70"/>
      <c r="D3739" s="65"/>
      <c r="E3739" s="4" t="s">
        <v>56</v>
      </c>
      <c r="F3739" s="52" t="s">
        <v>624</v>
      </c>
      <c r="G3739" s="7">
        <v>376</v>
      </c>
      <c r="H3739" s="9">
        <v>4.787234042553</v>
      </c>
      <c r="I3739" s="1">
        <v>44.148936170212998</v>
      </c>
      <c r="J3739" s="1">
        <v>89.095744680850999</v>
      </c>
      <c r="K3739" s="1">
        <v>64.361702127659996</v>
      </c>
      <c r="L3739" s="1">
        <v>48.404255319149001</v>
      </c>
      <c r="M3739" s="1">
        <v>13.829787234043</v>
      </c>
      <c r="N3739" s="1">
        <v>69.680851063830005</v>
      </c>
      <c r="O3739" s="1">
        <v>27.659574468085001</v>
      </c>
      <c r="P3739" s="1">
        <v>2.925531914894</v>
      </c>
      <c r="Q3739" s="1">
        <v>2.1276595744679998</v>
      </c>
      <c r="R3739" s="1">
        <v>93.085106382979006</v>
      </c>
      <c r="S3739" s="1">
        <v>75.265957446808997</v>
      </c>
      <c r="T3739" s="8">
        <v>367.02127659574501</v>
      </c>
    </row>
    <row r="3740" spans="2:22" x14ac:dyDescent="0.2">
      <c r="C3740" s="66" t="s">
        <v>57</v>
      </c>
      <c r="D3740" s="64" t="s">
        <v>19</v>
      </c>
      <c r="E3740" s="5" t="s">
        <v>58</v>
      </c>
      <c r="F3740" s="51" t="s">
        <v>624</v>
      </c>
      <c r="G3740" s="6">
        <v>537</v>
      </c>
      <c r="H3740" s="13">
        <v>5.4003724394789998</v>
      </c>
      <c r="I3740" s="2">
        <v>53.631284916200997</v>
      </c>
      <c r="J3740" s="2">
        <v>88.268156424580994</v>
      </c>
      <c r="K3740" s="2">
        <v>71.508379888267996</v>
      </c>
      <c r="L3740" s="2">
        <v>56.238361266294</v>
      </c>
      <c r="M3740" s="2">
        <v>14.897579143389001</v>
      </c>
      <c r="N3740" s="2">
        <v>73.743016759777007</v>
      </c>
      <c r="O3740" s="2">
        <v>38.733705772812002</v>
      </c>
      <c r="P3740" s="2">
        <v>2.7932960893850001</v>
      </c>
      <c r="Q3740" s="2">
        <v>2.4208566108010001</v>
      </c>
      <c r="R3740" s="2">
        <v>93.296089385475</v>
      </c>
      <c r="S3740" s="2">
        <v>78.957169459962998</v>
      </c>
      <c r="T3740" s="11">
        <v>407.63500931098702</v>
      </c>
    </row>
    <row r="3741" spans="2:22" x14ac:dyDescent="0.2">
      <c r="C3741" s="67"/>
      <c r="D3741" s="65"/>
      <c r="E3741" s="4" t="s">
        <v>59</v>
      </c>
      <c r="F3741" s="52" t="s">
        <v>624</v>
      </c>
      <c r="G3741" s="7">
        <v>682</v>
      </c>
      <c r="H3741" s="9">
        <v>3.6656891495599999</v>
      </c>
      <c r="I3741" s="1">
        <v>48.826979472140998</v>
      </c>
      <c r="J3741" s="1">
        <v>89.149560117302002</v>
      </c>
      <c r="K3741" s="1">
        <v>64.369501466276006</v>
      </c>
      <c r="L3741" s="1">
        <v>51.612903225806001</v>
      </c>
      <c r="M3741" s="1">
        <v>13.489736070380999</v>
      </c>
      <c r="N3741" s="1">
        <v>71.994134897360993</v>
      </c>
      <c r="O3741" s="1">
        <v>32.404692082110998</v>
      </c>
      <c r="P3741" s="1">
        <v>2.4926686217010001</v>
      </c>
      <c r="Q3741" s="1">
        <v>2.346041055718</v>
      </c>
      <c r="R3741" s="1">
        <v>92.815249266861997</v>
      </c>
      <c r="S3741" s="1">
        <v>78.005865102639007</v>
      </c>
      <c r="T3741" s="8">
        <v>380.35190615835802</v>
      </c>
    </row>
    <row r="3742" spans="2:22" x14ac:dyDescent="0.2">
      <c r="C3742" s="71"/>
      <c r="D3742" s="68"/>
      <c r="E3742" s="19" t="s">
        <v>60</v>
      </c>
      <c r="F3742" s="53" t="s">
        <v>624</v>
      </c>
      <c r="G3742" s="21">
        <v>309</v>
      </c>
      <c r="H3742" s="36">
        <v>6.796116504854</v>
      </c>
      <c r="I3742" s="16">
        <v>44.336569579288003</v>
      </c>
      <c r="J3742" s="16">
        <v>86.407766990290995</v>
      </c>
      <c r="K3742" s="16">
        <v>69.579288025889994</v>
      </c>
      <c r="L3742" s="16">
        <v>53.721682847895998</v>
      </c>
      <c r="M3742" s="16">
        <v>13.592233009709</v>
      </c>
      <c r="N3742" s="16">
        <v>70.873786407767</v>
      </c>
      <c r="O3742" s="16">
        <v>31.715210355987001</v>
      </c>
      <c r="P3742" s="16">
        <v>1.618122977346</v>
      </c>
      <c r="Q3742" s="16">
        <v>3.559870550162</v>
      </c>
      <c r="R3742" s="16">
        <v>92.233009708737995</v>
      </c>
      <c r="S3742" s="16">
        <v>77.993527508091006</v>
      </c>
      <c r="T3742" s="34">
        <v>382.20064724919098</v>
      </c>
    </row>
    <row r="3743" spans="2:22" x14ac:dyDescent="0.2">
      <c r="C3743" s="44" t="s">
        <v>626</v>
      </c>
    </row>
    <row r="3744" spans="2:22" x14ac:dyDescent="0.2">
      <c r="B3744" s="22" t="str">
        <f xml:space="preserve"> HYPERLINK("#'目次'!B51", "[45]")</f>
        <v>[45]</v>
      </c>
      <c r="C3744" s="58" t="s">
        <v>512</v>
      </c>
      <c r="D3744" s="59"/>
      <c r="E3744" s="59"/>
      <c r="F3744" s="59"/>
      <c r="G3744" s="59"/>
      <c r="H3744" s="59"/>
      <c r="I3744" s="59"/>
      <c r="J3744" s="59"/>
      <c r="K3744" s="59"/>
      <c r="L3744" s="59"/>
      <c r="M3744" s="59"/>
      <c r="N3744" s="59"/>
      <c r="O3744" s="59"/>
      <c r="P3744" s="59"/>
      <c r="Q3744" s="59"/>
      <c r="R3744" s="59"/>
      <c r="S3744" s="59"/>
      <c r="T3744" s="59"/>
      <c r="U3744" s="59"/>
      <c r="V3744" s="59"/>
    </row>
    <row r="3745" spans="3:22" x14ac:dyDescent="0.2">
      <c r="C3745" s="44" t="s">
        <v>513</v>
      </c>
    </row>
    <row r="3747" spans="3:22" x14ac:dyDescent="0.2">
      <c r="C3747" s="58" t="s">
        <v>13</v>
      </c>
      <c r="D3747" s="59"/>
      <c r="E3747" s="59"/>
      <c r="F3747" s="59"/>
      <c r="G3747" s="59"/>
      <c r="H3747" s="59"/>
      <c r="I3747" s="59"/>
      <c r="J3747" s="59"/>
      <c r="K3747" s="59"/>
      <c r="L3747" s="59"/>
      <c r="M3747" s="59"/>
      <c r="N3747" s="59"/>
      <c r="O3747" s="59"/>
      <c r="P3747" s="59"/>
      <c r="Q3747" s="59"/>
      <c r="R3747" s="59"/>
      <c r="S3747" s="59"/>
      <c r="T3747" s="59"/>
      <c r="U3747" s="59"/>
      <c r="V3747" s="59"/>
    </row>
    <row r="3748" spans="3:22" ht="91" x14ac:dyDescent="0.2">
      <c r="C3748" s="60"/>
      <c r="D3748" s="61"/>
      <c r="E3748" s="61"/>
      <c r="F3748" s="61"/>
      <c r="G3748" s="20" t="s">
        <v>14</v>
      </c>
      <c r="H3748" s="25" t="s">
        <v>514</v>
      </c>
      <c r="I3748" s="10" t="s">
        <v>515</v>
      </c>
      <c r="J3748" s="10" t="s">
        <v>516</v>
      </c>
      <c r="K3748" s="10" t="s">
        <v>517</v>
      </c>
      <c r="L3748" s="10" t="s">
        <v>518</v>
      </c>
      <c r="M3748" s="10" t="s">
        <v>519</v>
      </c>
      <c r="N3748" s="10" t="s">
        <v>44</v>
      </c>
      <c r="O3748" s="10" t="s">
        <v>37</v>
      </c>
      <c r="P3748" s="26" t="s">
        <v>137</v>
      </c>
    </row>
    <row r="3749" spans="3:22" x14ac:dyDescent="0.2">
      <c r="C3749" s="62"/>
      <c r="D3749" s="63"/>
      <c r="E3749" s="63"/>
      <c r="F3749" s="63"/>
      <c r="G3749" s="23"/>
      <c r="H3749" s="31"/>
      <c r="I3749" s="12"/>
      <c r="J3749" s="12"/>
      <c r="K3749" s="12"/>
      <c r="L3749" s="12"/>
      <c r="M3749" s="12"/>
      <c r="N3749" s="12"/>
      <c r="O3749" s="12"/>
      <c r="P3749" s="28"/>
    </row>
    <row r="3750" spans="3:22" x14ac:dyDescent="0.2">
      <c r="C3750" s="24"/>
      <c r="D3750" s="30"/>
      <c r="E3750" s="29" t="s">
        <v>14</v>
      </c>
      <c r="F3750" s="50" t="str">
        <f>IF(G3750=0,"",IF(G3750&lt;=49,"*",""))</f>
        <v>*</v>
      </c>
      <c r="G3750" s="27">
        <v>37</v>
      </c>
      <c r="H3750" s="15">
        <v>32.432432432432002</v>
      </c>
      <c r="I3750" s="15">
        <v>40.540540540541002</v>
      </c>
      <c r="J3750" s="15">
        <v>5.4054054054050003</v>
      </c>
      <c r="K3750" s="15">
        <v>13.513513513514001</v>
      </c>
      <c r="L3750" s="15">
        <v>10.810810810811001</v>
      </c>
      <c r="M3750" s="15">
        <v>10.810810810811001</v>
      </c>
      <c r="N3750" s="15">
        <v>16.216216216216001</v>
      </c>
      <c r="O3750" s="15">
        <v>10.810810810811001</v>
      </c>
      <c r="P3750" s="33">
        <v>140.540540540541</v>
      </c>
    </row>
    <row r="3751" spans="3:22" x14ac:dyDescent="0.2">
      <c r="C3751" s="69" t="s">
        <v>18</v>
      </c>
      <c r="D3751" s="64" t="s">
        <v>19</v>
      </c>
      <c r="E3751" s="5" t="s">
        <v>20</v>
      </c>
      <c r="F3751" s="51" t="str">
        <f t="shared" ref="F3751:F3814" si="12">IF(G3751=0,"",IF(G3751&lt;=49,"*",""))</f>
        <v>*</v>
      </c>
      <c r="G3751" s="6">
        <v>22</v>
      </c>
      <c r="H3751" s="13">
        <v>31.818181818182001</v>
      </c>
      <c r="I3751" s="2">
        <v>45.454545454544999</v>
      </c>
      <c r="J3751" s="2">
        <v>9.0909090909089993</v>
      </c>
      <c r="K3751" s="2">
        <v>13.636363636364001</v>
      </c>
      <c r="L3751" s="2">
        <v>9.0909090909089993</v>
      </c>
      <c r="M3751" s="2">
        <v>4.5454545454549997</v>
      </c>
      <c r="N3751" s="2">
        <v>18.181818181817999</v>
      </c>
      <c r="O3751" s="2">
        <v>13.636363636364001</v>
      </c>
      <c r="P3751" s="11">
        <v>145.45454545454501</v>
      </c>
    </row>
    <row r="3752" spans="3:22" x14ac:dyDescent="0.2">
      <c r="C3752" s="70"/>
      <c r="D3752" s="65"/>
      <c r="E3752" s="4" t="s">
        <v>21</v>
      </c>
      <c r="F3752" s="52" t="str">
        <f t="shared" si="12"/>
        <v>*</v>
      </c>
      <c r="G3752" s="7">
        <v>15</v>
      </c>
      <c r="H3752" s="9">
        <v>33.333333333333002</v>
      </c>
      <c r="I3752" s="1">
        <v>33.333333333333002</v>
      </c>
      <c r="J3752" s="3" t="s">
        <v>61</v>
      </c>
      <c r="K3752" s="1">
        <v>13.333333333333</v>
      </c>
      <c r="L3752" s="1">
        <v>13.333333333333</v>
      </c>
      <c r="M3752" s="1">
        <v>20</v>
      </c>
      <c r="N3752" s="1">
        <v>13.333333333333</v>
      </c>
      <c r="O3752" s="1">
        <v>6.666666666667</v>
      </c>
      <c r="P3752" s="8">
        <v>133.333333333333</v>
      </c>
    </row>
    <row r="3753" spans="3:22" x14ac:dyDescent="0.2">
      <c r="C3753" s="66" t="s">
        <v>22</v>
      </c>
      <c r="D3753" s="66" t="s">
        <v>23</v>
      </c>
      <c r="E3753" s="5" t="s">
        <v>24</v>
      </c>
      <c r="F3753" s="51" t="str">
        <f t="shared" si="12"/>
        <v>*</v>
      </c>
      <c r="G3753" s="6">
        <v>4</v>
      </c>
      <c r="H3753" s="35" t="s">
        <v>61</v>
      </c>
      <c r="I3753" s="2">
        <v>75</v>
      </c>
      <c r="J3753" s="14" t="s">
        <v>61</v>
      </c>
      <c r="K3753" s="14" t="s">
        <v>61</v>
      </c>
      <c r="L3753" s="14" t="s">
        <v>61</v>
      </c>
      <c r="M3753" s="14" t="s">
        <v>61</v>
      </c>
      <c r="N3753" s="14" t="s">
        <v>61</v>
      </c>
      <c r="O3753" s="2">
        <v>25</v>
      </c>
      <c r="P3753" s="11">
        <v>100</v>
      </c>
    </row>
    <row r="3754" spans="3:22" x14ac:dyDescent="0.2">
      <c r="C3754" s="70"/>
      <c r="D3754" s="67"/>
      <c r="E3754" s="4" t="s">
        <v>25</v>
      </c>
      <c r="F3754" s="52" t="str">
        <f t="shared" si="12"/>
        <v>*</v>
      </c>
      <c r="G3754" s="7">
        <v>3</v>
      </c>
      <c r="H3754" s="9">
        <v>66.666666666666998</v>
      </c>
      <c r="I3754" s="1">
        <v>33.333333333333002</v>
      </c>
      <c r="J3754" s="1">
        <v>33.333333333333002</v>
      </c>
      <c r="K3754" s="3" t="s">
        <v>61</v>
      </c>
      <c r="L3754" s="1">
        <v>33.333333333333002</v>
      </c>
      <c r="M3754" s="3" t="s">
        <v>61</v>
      </c>
      <c r="N3754" s="3" t="s">
        <v>61</v>
      </c>
      <c r="O3754" s="3" t="s">
        <v>61</v>
      </c>
      <c r="P3754" s="8">
        <v>166.666666666667</v>
      </c>
    </row>
    <row r="3755" spans="3:22" x14ac:dyDescent="0.2">
      <c r="C3755" s="70"/>
      <c r="D3755" s="67"/>
      <c r="E3755" s="4" t="s">
        <v>26</v>
      </c>
      <c r="F3755" s="52" t="str">
        <f t="shared" si="12"/>
        <v>*</v>
      </c>
      <c r="G3755" s="7">
        <v>7</v>
      </c>
      <c r="H3755" s="9">
        <v>28.571428571428999</v>
      </c>
      <c r="I3755" s="1">
        <v>28.571428571428999</v>
      </c>
      <c r="J3755" s="3" t="s">
        <v>61</v>
      </c>
      <c r="K3755" s="1">
        <v>14.285714285714</v>
      </c>
      <c r="L3755" s="3" t="s">
        <v>61</v>
      </c>
      <c r="M3755" s="3" t="s">
        <v>61</v>
      </c>
      <c r="N3755" s="1">
        <v>57.142857142856997</v>
      </c>
      <c r="O3755" s="3" t="s">
        <v>61</v>
      </c>
      <c r="P3755" s="8">
        <v>128.57142857142901</v>
      </c>
    </row>
    <row r="3756" spans="3:22" x14ac:dyDescent="0.2">
      <c r="C3756" s="70"/>
      <c r="D3756" s="67"/>
      <c r="E3756" s="4" t="s">
        <v>27</v>
      </c>
      <c r="F3756" s="52" t="str">
        <f t="shared" si="12"/>
        <v>*</v>
      </c>
      <c r="G3756" s="7">
        <v>6</v>
      </c>
      <c r="H3756" s="9">
        <v>50</v>
      </c>
      <c r="I3756" s="1">
        <v>50</v>
      </c>
      <c r="J3756" s="1">
        <v>16.666666666666998</v>
      </c>
      <c r="K3756" s="1">
        <v>33.333333333333002</v>
      </c>
      <c r="L3756" s="1">
        <v>16.666666666666998</v>
      </c>
      <c r="M3756" s="1">
        <v>33.333333333333002</v>
      </c>
      <c r="N3756" s="3" t="s">
        <v>61</v>
      </c>
      <c r="O3756" s="3" t="s">
        <v>61</v>
      </c>
      <c r="P3756" s="8">
        <v>200</v>
      </c>
    </row>
    <row r="3757" spans="3:22" x14ac:dyDescent="0.2">
      <c r="C3757" s="70"/>
      <c r="D3757" s="67"/>
      <c r="E3757" s="4" t="s">
        <v>28</v>
      </c>
      <c r="F3757" s="52" t="str">
        <f t="shared" si="12"/>
        <v>*</v>
      </c>
      <c r="G3757" s="7">
        <v>17</v>
      </c>
      <c r="H3757" s="9">
        <v>29.411764705882</v>
      </c>
      <c r="I3757" s="1">
        <v>35.294117647058997</v>
      </c>
      <c r="J3757" s="3" t="s">
        <v>61</v>
      </c>
      <c r="K3757" s="1">
        <v>11.764705882353001</v>
      </c>
      <c r="L3757" s="1">
        <v>11.764705882353001</v>
      </c>
      <c r="M3757" s="1">
        <v>11.764705882353001</v>
      </c>
      <c r="N3757" s="1">
        <v>11.764705882353001</v>
      </c>
      <c r="O3757" s="1">
        <v>17.647058823529001</v>
      </c>
      <c r="P3757" s="8">
        <v>129.41176470588201</v>
      </c>
    </row>
    <row r="3758" spans="3:22" x14ac:dyDescent="0.2">
      <c r="C3758" s="70"/>
      <c r="D3758" s="67"/>
      <c r="E3758" s="4" t="s">
        <v>29</v>
      </c>
      <c r="F3758" s="52" t="str">
        <f t="shared" si="12"/>
        <v>*</v>
      </c>
      <c r="G3758" s="7">
        <v>33</v>
      </c>
      <c r="H3758" s="9">
        <v>36.363636363635997</v>
      </c>
      <c r="I3758" s="1">
        <v>36.363636363635997</v>
      </c>
      <c r="J3758" s="1">
        <v>6.0606060606060002</v>
      </c>
      <c r="K3758" s="1">
        <v>15.151515151515</v>
      </c>
      <c r="L3758" s="1">
        <v>12.121212121212</v>
      </c>
      <c r="M3758" s="1">
        <v>12.121212121212</v>
      </c>
      <c r="N3758" s="1">
        <v>18.181818181817999</v>
      </c>
      <c r="O3758" s="1">
        <v>9.0909090909089993</v>
      </c>
      <c r="P3758" s="8">
        <v>145.45454545454501</v>
      </c>
    </row>
    <row r="3759" spans="3:22" x14ac:dyDescent="0.2">
      <c r="C3759" s="70"/>
      <c r="D3759" s="67"/>
      <c r="E3759" s="4" t="s">
        <v>30</v>
      </c>
      <c r="F3759" s="52" t="str">
        <f t="shared" si="12"/>
        <v>*</v>
      </c>
      <c r="G3759" s="7">
        <v>23</v>
      </c>
      <c r="H3759" s="9">
        <v>34.782608695652002</v>
      </c>
      <c r="I3759" s="1">
        <v>39.130434782609001</v>
      </c>
      <c r="J3759" s="1">
        <v>4.3478260869570002</v>
      </c>
      <c r="K3759" s="1">
        <v>17.391304347826001</v>
      </c>
      <c r="L3759" s="1">
        <v>13.04347826087</v>
      </c>
      <c r="M3759" s="1">
        <v>17.391304347826001</v>
      </c>
      <c r="N3759" s="1">
        <v>8.6956521739130004</v>
      </c>
      <c r="O3759" s="1">
        <v>13.04347826087</v>
      </c>
      <c r="P3759" s="8">
        <v>147.826086956522</v>
      </c>
    </row>
    <row r="3760" spans="3:22" x14ac:dyDescent="0.2">
      <c r="C3760" s="70"/>
      <c r="D3760" s="66" t="s">
        <v>20</v>
      </c>
      <c r="E3760" s="5" t="s">
        <v>24</v>
      </c>
      <c r="F3760" s="51" t="str">
        <f t="shared" si="12"/>
        <v>*</v>
      </c>
      <c r="G3760" s="6">
        <v>4</v>
      </c>
      <c r="H3760" s="35" t="s">
        <v>61</v>
      </c>
      <c r="I3760" s="2">
        <v>75</v>
      </c>
      <c r="J3760" s="14" t="s">
        <v>61</v>
      </c>
      <c r="K3760" s="14" t="s">
        <v>61</v>
      </c>
      <c r="L3760" s="14" t="s">
        <v>61</v>
      </c>
      <c r="M3760" s="14" t="s">
        <v>61</v>
      </c>
      <c r="N3760" s="14" t="s">
        <v>61</v>
      </c>
      <c r="O3760" s="2">
        <v>25</v>
      </c>
      <c r="P3760" s="11">
        <v>100</v>
      </c>
    </row>
    <row r="3761" spans="3:16" x14ac:dyDescent="0.2">
      <c r="C3761" s="70"/>
      <c r="D3761" s="67"/>
      <c r="E3761" s="4" t="s">
        <v>25</v>
      </c>
      <c r="F3761" s="52" t="str">
        <f t="shared" si="12"/>
        <v>*</v>
      </c>
      <c r="G3761" s="7">
        <v>1</v>
      </c>
      <c r="H3761" s="17" t="s">
        <v>61</v>
      </c>
      <c r="I3761" s="1">
        <v>100</v>
      </c>
      <c r="J3761" s="1">
        <v>100</v>
      </c>
      <c r="K3761" s="3" t="s">
        <v>61</v>
      </c>
      <c r="L3761" s="3" t="s">
        <v>61</v>
      </c>
      <c r="M3761" s="3" t="s">
        <v>61</v>
      </c>
      <c r="N3761" s="3" t="s">
        <v>61</v>
      </c>
      <c r="O3761" s="3" t="s">
        <v>61</v>
      </c>
      <c r="P3761" s="8">
        <v>200</v>
      </c>
    </row>
    <row r="3762" spans="3:16" x14ac:dyDescent="0.2">
      <c r="C3762" s="70"/>
      <c r="D3762" s="67"/>
      <c r="E3762" s="4" t="s">
        <v>26</v>
      </c>
      <c r="F3762" s="52" t="str">
        <f t="shared" si="12"/>
        <v>*</v>
      </c>
      <c r="G3762" s="7">
        <v>6</v>
      </c>
      <c r="H3762" s="9">
        <v>33.333333333333002</v>
      </c>
      <c r="I3762" s="1">
        <v>33.333333333333002</v>
      </c>
      <c r="J3762" s="3" t="s">
        <v>61</v>
      </c>
      <c r="K3762" s="1">
        <v>16.666666666666998</v>
      </c>
      <c r="L3762" s="3" t="s">
        <v>61</v>
      </c>
      <c r="M3762" s="3" t="s">
        <v>61</v>
      </c>
      <c r="N3762" s="1">
        <v>50</v>
      </c>
      <c r="O3762" s="3" t="s">
        <v>61</v>
      </c>
      <c r="P3762" s="8">
        <v>133.333333333333</v>
      </c>
    </row>
    <row r="3763" spans="3:16" x14ac:dyDescent="0.2">
      <c r="C3763" s="70"/>
      <c r="D3763" s="67"/>
      <c r="E3763" s="4" t="s">
        <v>27</v>
      </c>
      <c r="F3763" s="52" t="str">
        <f t="shared" si="12"/>
        <v>*</v>
      </c>
      <c r="G3763" s="7">
        <v>2</v>
      </c>
      <c r="H3763" s="9">
        <v>50</v>
      </c>
      <c r="I3763" s="1">
        <v>50</v>
      </c>
      <c r="J3763" s="1">
        <v>50</v>
      </c>
      <c r="K3763" s="1">
        <v>50</v>
      </c>
      <c r="L3763" s="1">
        <v>50</v>
      </c>
      <c r="M3763" s="1">
        <v>50</v>
      </c>
      <c r="N3763" s="3" t="s">
        <v>61</v>
      </c>
      <c r="O3763" s="3" t="s">
        <v>61</v>
      </c>
      <c r="P3763" s="8">
        <v>300</v>
      </c>
    </row>
    <row r="3764" spans="3:16" x14ac:dyDescent="0.2">
      <c r="C3764" s="70"/>
      <c r="D3764" s="67"/>
      <c r="E3764" s="4" t="s">
        <v>28</v>
      </c>
      <c r="F3764" s="52" t="str">
        <f t="shared" si="12"/>
        <v>*</v>
      </c>
      <c r="G3764" s="7">
        <v>9</v>
      </c>
      <c r="H3764" s="9">
        <v>44.444444444444002</v>
      </c>
      <c r="I3764" s="1">
        <v>33.333333333333002</v>
      </c>
      <c r="J3764" s="3" t="s">
        <v>61</v>
      </c>
      <c r="K3764" s="1">
        <v>11.111111111111001</v>
      </c>
      <c r="L3764" s="1">
        <v>11.111111111111001</v>
      </c>
      <c r="M3764" s="3" t="s">
        <v>61</v>
      </c>
      <c r="N3764" s="1">
        <v>11.111111111111001</v>
      </c>
      <c r="O3764" s="1">
        <v>22.222222222222001</v>
      </c>
      <c r="P3764" s="8">
        <v>133.333333333333</v>
      </c>
    </row>
    <row r="3765" spans="3:16" x14ac:dyDescent="0.2">
      <c r="C3765" s="70"/>
      <c r="D3765" s="67"/>
      <c r="E3765" s="4" t="s">
        <v>29</v>
      </c>
      <c r="F3765" s="52" t="str">
        <f t="shared" si="12"/>
        <v>*</v>
      </c>
      <c r="G3765" s="7">
        <v>18</v>
      </c>
      <c r="H3765" s="9">
        <v>38.888888888888999</v>
      </c>
      <c r="I3765" s="1">
        <v>38.888888888888999</v>
      </c>
      <c r="J3765" s="1">
        <v>11.111111111111001</v>
      </c>
      <c r="K3765" s="1">
        <v>16.666666666666998</v>
      </c>
      <c r="L3765" s="1">
        <v>11.111111111111001</v>
      </c>
      <c r="M3765" s="1">
        <v>5.5555555555560003</v>
      </c>
      <c r="N3765" s="1">
        <v>22.222222222222001</v>
      </c>
      <c r="O3765" s="1">
        <v>11.111111111111001</v>
      </c>
      <c r="P3765" s="8">
        <v>155.555555555556</v>
      </c>
    </row>
    <row r="3766" spans="3:16" x14ac:dyDescent="0.2">
      <c r="C3766" s="70"/>
      <c r="D3766" s="67"/>
      <c r="E3766" s="4" t="s">
        <v>30</v>
      </c>
      <c r="F3766" s="52" t="str">
        <f t="shared" si="12"/>
        <v>*</v>
      </c>
      <c r="G3766" s="7">
        <v>11</v>
      </c>
      <c r="H3766" s="9">
        <v>45.454545454544999</v>
      </c>
      <c r="I3766" s="1">
        <v>36.363636363635997</v>
      </c>
      <c r="J3766" s="1">
        <v>9.0909090909089993</v>
      </c>
      <c r="K3766" s="1">
        <v>18.181818181817999</v>
      </c>
      <c r="L3766" s="1">
        <v>18.181818181817999</v>
      </c>
      <c r="M3766" s="1">
        <v>9.0909090909089993</v>
      </c>
      <c r="N3766" s="1">
        <v>9.0909090909089993</v>
      </c>
      <c r="O3766" s="1">
        <v>18.181818181817999</v>
      </c>
      <c r="P3766" s="8">
        <v>163.636363636364</v>
      </c>
    </row>
    <row r="3767" spans="3:16" x14ac:dyDescent="0.2">
      <c r="C3767" s="70"/>
      <c r="D3767" s="66" t="s">
        <v>21</v>
      </c>
      <c r="E3767" s="5" t="s">
        <v>24</v>
      </c>
      <c r="F3767" s="51" t="str">
        <f t="shared" si="12"/>
        <v/>
      </c>
      <c r="G3767" s="6">
        <v>0</v>
      </c>
      <c r="H3767" s="35" t="s">
        <v>61</v>
      </c>
      <c r="I3767" s="14" t="s">
        <v>61</v>
      </c>
      <c r="J3767" s="14" t="s">
        <v>61</v>
      </c>
      <c r="K3767" s="14" t="s">
        <v>61</v>
      </c>
      <c r="L3767" s="14" t="s">
        <v>61</v>
      </c>
      <c r="M3767" s="14" t="s">
        <v>61</v>
      </c>
      <c r="N3767" s="14" t="s">
        <v>61</v>
      </c>
      <c r="O3767" s="14" t="s">
        <v>61</v>
      </c>
      <c r="P3767" s="37" t="s">
        <v>61</v>
      </c>
    </row>
    <row r="3768" spans="3:16" x14ac:dyDescent="0.2">
      <c r="C3768" s="70"/>
      <c r="D3768" s="67"/>
      <c r="E3768" s="4" t="s">
        <v>25</v>
      </c>
      <c r="F3768" s="52" t="str">
        <f t="shared" si="12"/>
        <v>*</v>
      </c>
      <c r="G3768" s="7">
        <v>2</v>
      </c>
      <c r="H3768" s="9">
        <v>100</v>
      </c>
      <c r="I3768" s="3" t="s">
        <v>61</v>
      </c>
      <c r="J3768" s="3" t="s">
        <v>61</v>
      </c>
      <c r="K3768" s="3" t="s">
        <v>61</v>
      </c>
      <c r="L3768" s="1">
        <v>50</v>
      </c>
      <c r="M3768" s="3" t="s">
        <v>61</v>
      </c>
      <c r="N3768" s="3" t="s">
        <v>61</v>
      </c>
      <c r="O3768" s="3" t="s">
        <v>61</v>
      </c>
      <c r="P3768" s="8">
        <v>150</v>
      </c>
    </row>
    <row r="3769" spans="3:16" x14ac:dyDescent="0.2">
      <c r="C3769" s="70"/>
      <c r="D3769" s="67"/>
      <c r="E3769" s="4" t="s">
        <v>26</v>
      </c>
      <c r="F3769" s="52" t="str">
        <f t="shared" si="12"/>
        <v>*</v>
      </c>
      <c r="G3769" s="7">
        <v>1</v>
      </c>
      <c r="H3769" s="17" t="s">
        <v>61</v>
      </c>
      <c r="I3769" s="3" t="s">
        <v>61</v>
      </c>
      <c r="J3769" s="3" t="s">
        <v>61</v>
      </c>
      <c r="K3769" s="3" t="s">
        <v>61</v>
      </c>
      <c r="L3769" s="3" t="s">
        <v>61</v>
      </c>
      <c r="M3769" s="3" t="s">
        <v>61</v>
      </c>
      <c r="N3769" s="1">
        <v>100</v>
      </c>
      <c r="O3769" s="3" t="s">
        <v>61</v>
      </c>
      <c r="P3769" s="8">
        <v>100</v>
      </c>
    </row>
    <row r="3770" spans="3:16" x14ac:dyDescent="0.2">
      <c r="C3770" s="70"/>
      <c r="D3770" s="67"/>
      <c r="E3770" s="4" t="s">
        <v>27</v>
      </c>
      <c r="F3770" s="52" t="str">
        <f t="shared" si="12"/>
        <v>*</v>
      </c>
      <c r="G3770" s="7">
        <v>4</v>
      </c>
      <c r="H3770" s="9">
        <v>50</v>
      </c>
      <c r="I3770" s="1">
        <v>50</v>
      </c>
      <c r="J3770" s="3" t="s">
        <v>61</v>
      </c>
      <c r="K3770" s="1">
        <v>25</v>
      </c>
      <c r="L3770" s="3" t="s">
        <v>61</v>
      </c>
      <c r="M3770" s="1">
        <v>25</v>
      </c>
      <c r="N3770" s="3" t="s">
        <v>61</v>
      </c>
      <c r="O3770" s="3" t="s">
        <v>61</v>
      </c>
      <c r="P3770" s="8">
        <v>150</v>
      </c>
    </row>
    <row r="3771" spans="3:16" x14ac:dyDescent="0.2">
      <c r="C3771" s="70"/>
      <c r="D3771" s="67"/>
      <c r="E3771" s="4" t="s">
        <v>28</v>
      </c>
      <c r="F3771" s="52" t="str">
        <f t="shared" si="12"/>
        <v>*</v>
      </c>
      <c r="G3771" s="7">
        <v>8</v>
      </c>
      <c r="H3771" s="9">
        <v>12.5</v>
      </c>
      <c r="I3771" s="1">
        <v>37.5</v>
      </c>
      <c r="J3771" s="3" t="s">
        <v>61</v>
      </c>
      <c r="K3771" s="1">
        <v>12.5</v>
      </c>
      <c r="L3771" s="1">
        <v>12.5</v>
      </c>
      <c r="M3771" s="1">
        <v>25</v>
      </c>
      <c r="N3771" s="1">
        <v>12.5</v>
      </c>
      <c r="O3771" s="1">
        <v>12.5</v>
      </c>
      <c r="P3771" s="8">
        <v>125</v>
      </c>
    </row>
    <row r="3772" spans="3:16" x14ac:dyDescent="0.2">
      <c r="C3772" s="70"/>
      <c r="D3772" s="67"/>
      <c r="E3772" s="4" t="s">
        <v>29</v>
      </c>
      <c r="F3772" s="52" t="str">
        <f t="shared" si="12"/>
        <v>*</v>
      </c>
      <c r="G3772" s="7">
        <v>15</v>
      </c>
      <c r="H3772" s="9">
        <v>33.333333333333002</v>
      </c>
      <c r="I3772" s="1">
        <v>33.333333333333002</v>
      </c>
      <c r="J3772" s="3" t="s">
        <v>61</v>
      </c>
      <c r="K3772" s="1">
        <v>13.333333333333</v>
      </c>
      <c r="L3772" s="1">
        <v>13.333333333333</v>
      </c>
      <c r="M3772" s="1">
        <v>20</v>
      </c>
      <c r="N3772" s="1">
        <v>13.333333333333</v>
      </c>
      <c r="O3772" s="1">
        <v>6.666666666667</v>
      </c>
      <c r="P3772" s="8">
        <v>133.333333333333</v>
      </c>
    </row>
    <row r="3773" spans="3:16" x14ac:dyDescent="0.2">
      <c r="C3773" s="70"/>
      <c r="D3773" s="67"/>
      <c r="E3773" s="4" t="s">
        <v>30</v>
      </c>
      <c r="F3773" s="52" t="str">
        <f t="shared" si="12"/>
        <v>*</v>
      </c>
      <c r="G3773" s="7">
        <v>12</v>
      </c>
      <c r="H3773" s="9">
        <v>25</v>
      </c>
      <c r="I3773" s="1">
        <v>41.666666666666998</v>
      </c>
      <c r="J3773" s="3" t="s">
        <v>61</v>
      </c>
      <c r="K3773" s="1">
        <v>16.666666666666998</v>
      </c>
      <c r="L3773" s="1">
        <v>8.333333333333</v>
      </c>
      <c r="M3773" s="1">
        <v>25</v>
      </c>
      <c r="N3773" s="1">
        <v>8.333333333333</v>
      </c>
      <c r="O3773" s="1">
        <v>8.333333333333</v>
      </c>
      <c r="P3773" s="8">
        <v>133.333333333333</v>
      </c>
    </row>
    <row r="3774" spans="3:16" x14ac:dyDescent="0.2">
      <c r="C3774" s="66" t="s">
        <v>31</v>
      </c>
      <c r="D3774" s="66" t="s">
        <v>23</v>
      </c>
      <c r="E3774" s="5" t="s">
        <v>32</v>
      </c>
      <c r="F3774" s="51" t="str">
        <f t="shared" si="12"/>
        <v>*</v>
      </c>
      <c r="G3774" s="6">
        <v>5</v>
      </c>
      <c r="H3774" s="13">
        <v>40</v>
      </c>
      <c r="I3774" s="2">
        <v>60</v>
      </c>
      <c r="J3774" s="2">
        <v>40</v>
      </c>
      <c r="K3774" s="2">
        <v>20</v>
      </c>
      <c r="L3774" s="2">
        <v>20</v>
      </c>
      <c r="M3774" s="2">
        <v>20</v>
      </c>
      <c r="N3774" s="14" t="s">
        <v>61</v>
      </c>
      <c r="O3774" s="14" t="s">
        <v>61</v>
      </c>
      <c r="P3774" s="11">
        <v>200</v>
      </c>
    </row>
    <row r="3775" spans="3:16" ht="26" x14ac:dyDescent="0.2">
      <c r="C3775" s="70"/>
      <c r="D3775" s="67"/>
      <c r="E3775" s="4" t="s">
        <v>33</v>
      </c>
      <c r="F3775" s="52" t="str">
        <f t="shared" si="12"/>
        <v>*</v>
      </c>
      <c r="G3775" s="7">
        <v>12</v>
      </c>
      <c r="H3775" s="9">
        <v>25</v>
      </c>
      <c r="I3775" s="1">
        <v>33.333333333333002</v>
      </c>
      <c r="J3775" s="3" t="s">
        <v>61</v>
      </c>
      <c r="K3775" s="3" t="s">
        <v>61</v>
      </c>
      <c r="L3775" s="1">
        <v>8.333333333333</v>
      </c>
      <c r="M3775" s="1">
        <v>16.666666666666998</v>
      </c>
      <c r="N3775" s="1">
        <v>25</v>
      </c>
      <c r="O3775" s="1">
        <v>16.666666666666998</v>
      </c>
      <c r="P3775" s="8">
        <v>125</v>
      </c>
    </row>
    <row r="3776" spans="3:16" ht="39" x14ac:dyDescent="0.2">
      <c r="C3776" s="70"/>
      <c r="D3776" s="67"/>
      <c r="E3776" s="4" t="s">
        <v>34</v>
      </c>
      <c r="F3776" s="52" t="str">
        <f t="shared" si="12"/>
        <v>*</v>
      </c>
      <c r="G3776" s="7">
        <v>1</v>
      </c>
      <c r="H3776" s="17" t="s">
        <v>61</v>
      </c>
      <c r="I3776" s="3" t="s">
        <v>61</v>
      </c>
      <c r="J3776" s="3" t="s">
        <v>61</v>
      </c>
      <c r="K3776" s="3" t="s">
        <v>61</v>
      </c>
      <c r="L3776" s="3" t="s">
        <v>61</v>
      </c>
      <c r="M3776" s="3" t="s">
        <v>61</v>
      </c>
      <c r="N3776" s="1">
        <v>100</v>
      </c>
      <c r="O3776" s="3" t="s">
        <v>61</v>
      </c>
      <c r="P3776" s="8">
        <v>100</v>
      </c>
    </row>
    <row r="3777" spans="3:16" ht="39" x14ac:dyDescent="0.2">
      <c r="C3777" s="70"/>
      <c r="D3777" s="67"/>
      <c r="E3777" s="4" t="s">
        <v>35</v>
      </c>
      <c r="F3777" s="52" t="str">
        <f t="shared" si="12"/>
        <v>*</v>
      </c>
      <c r="G3777" s="7">
        <v>4</v>
      </c>
      <c r="H3777" s="17" t="s">
        <v>61</v>
      </c>
      <c r="I3777" s="1">
        <v>50</v>
      </c>
      <c r="J3777" s="3" t="s">
        <v>61</v>
      </c>
      <c r="K3777" s="1">
        <v>50</v>
      </c>
      <c r="L3777" s="3" t="s">
        <v>61</v>
      </c>
      <c r="M3777" s="3" t="s">
        <v>61</v>
      </c>
      <c r="N3777" s="1">
        <v>25</v>
      </c>
      <c r="O3777" s="1">
        <v>25</v>
      </c>
      <c r="P3777" s="8">
        <v>150</v>
      </c>
    </row>
    <row r="3778" spans="3:16" ht="26" x14ac:dyDescent="0.2">
      <c r="C3778" s="70"/>
      <c r="D3778" s="67"/>
      <c r="E3778" s="4" t="s">
        <v>36</v>
      </c>
      <c r="F3778" s="52" t="str">
        <f t="shared" si="12"/>
        <v>*</v>
      </c>
      <c r="G3778" s="7">
        <v>13</v>
      </c>
      <c r="H3778" s="9">
        <v>53.846153846154003</v>
      </c>
      <c r="I3778" s="1">
        <v>38.461538461537998</v>
      </c>
      <c r="J3778" s="3" t="s">
        <v>61</v>
      </c>
      <c r="K3778" s="1">
        <v>15.384615384615</v>
      </c>
      <c r="L3778" s="1">
        <v>15.384615384615</v>
      </c>
      <c r="M3778" s="1">
        <v>7.6923076923079998</v>
      </c>
      <c r="N3778" s="1">
        <v>7.6923076923079998</v>
      </c>
      <c r="O3778" s="3" t="s">
        <v>61</v>
      </c>
      <c r="P3778" s="8">
        <v>138.461538461538</v>
      </c>
    </row>
    <row r="3779" spans="3:16" x14ac:dyDescent="0.2">
      <c r="C3779" s="70"/>
      <c r="D3779" s="67"/>
      <c r="E3779" s="4" t="s">
        <v>37</v>
      </c>
      <c r="F3779" s="52" t="str">
        <f t="shared" si="12"/>
        <v>*</v>
      </c>
      <c r="G3779" s="7">
        <v>2</v>
      </c>
      <c r="H3779" s="17" t="s">
        <v>61</v>
      </c>
      <c r="I3779" s="1">
        <v>50</v>
      </c>
      <c r="J3779" s="3" t="s">
        <v>61</v>
      </c>
      <c r="K3779" s="3" t="s">
        <v>61</v>
      </c>
      <c r="L3779" s="3" t="s">
        <v>61</v>
      </c>
      <c r="M3779" s="3" t="s">
        <v>61</v>
      </c>
      <c r="N3779" s="3" t="s">
        <v>61</v>
      </c>
      <c r="O3779" s="1">
        <v>50</v>
      </c>
      <c r="P3779" s="8">
        <v>100</v>
      </c>
    </row>
    <row r="3780" spans="3:16" x14ac:dyDescent="0.2">
      <c r="C3780" s="70"/>
      <c r="D3780" s="66" t="s">
        <v>20</v>
      </c>
      <c r="E3780" s="5" t="s">
        <v>32</v>
      </c>
      <c r="F3780" s="51" t="str">
        <f t="shared" si="12"/>
        <v>*</v>
      </c>
      <c r="G3780" s="6">
        <v>5</v>
      </c>
      <c r="H3780" s="13">
        <v>40</v>
      </c>
      <c r="I3780" s="2">
        <v>60</v>
      </c>
      <c r="J3780" s="2">
        <v>40</v>
      </c>
      <c r="K3780" s="2">
        <v>20</v>
      </c>
      <c r="L3780" s="2">
        <v>20</v>
      </c>
      <c r="M3780" s="2">
        <v>20</v>
      </c>
      <c r="N3780" s="14" t="s">
        <v>61</v>
      </c>
      <c r="O3780" s="14" t="s">
        <v>61</v>
      </c>
      <c r="P3780" s="11">
        <v>200</v>
      </c>
    </row>
    <row r="3781" spans="3:16" ht="26" x14ac:dyDescent="0.2">
      <c r="C3781" s="70"/>
      <c r="D3781" s="67"/>
      <c r="E3781" s="4" t="s">
        <v>33</v>
      </c>
      <c r="F3781" s="52" t="str">
        <f t="shared" si="12"/>
        <v>*</v>
      </c>
      <c r="G3781" s="7">
        <v>8</v>
      </c>
      <c r="H3781" s="9">
        <v>25</v>
      </c>
      <c r="I3781" s="1">
        <v>37.5</v>
      </c>
      <c r="J3781" s="3" t="s">
        <v>61</v>
      </c>
      <c r="K3781" s="3" t="s">
        <v>61</v>
      </c>
      <c r="L3781" s="3" t="s">
        <v>61</v>
      </c>
      <c r="M3781" s="3" t="s">
        <v>61</v>
      </c>
      <c r="N3781" s="1">
        <v>25</v>
      </c>
      <c r="O3781" s="1">
        <v>25</v>
      </c>
      <c r="P3781" s="8">
        <v>112.5</v>
      </c>
    </row>
    <row r="3782" spans="3:16" ht="39" x14ac:dyDescent="0.2">
      <c r="C3782" s="70"/>
      <c r="D3782" s="67"/>
      <c r="E3782" s="4" t="s">
        <v>34</v>
      </c>
      <c r="F3782" s="52" t="str">
        <f t="shared" si="12"/>
        <v>*</v>
      </c>
      <c r="G3782" s="7">
        <v>1</v>
      </c>
      <c r="H3782" s="17" t="s">
        <v>61</v>
      </c>
      <c r="I3782" s="3" t="s">
        <v>61</v>
      </c>
      <c r="J3782" s="3" t="s">
        <v>61</v>
      </c>
      <c r="K3782" s="3" t="s">
        <v>61</v>
      </c>
      <c r="L3782" s="3" t="s">
        <v>61</v>
      </c>
      <c r="M3782" s="3" t="s">
        <v>61</v>
      </c>
      <c r="N3782" s="1">
        <v>100</v>
      </c>
      <c r="O3782" s="3" t="s">
        <v>61</v>
      </c>
      <c r="P3782" s="8">
        <v>100</v>
      </c>
    </row>
    <row r="3783" spans="3:16" ht="39" x14ac:dyDescent="0.2">
      <c r="C3783" s="70"/>
      <c r="D3783" s="67"/>
      <c r="E3783" s="4" t="s">
        <v>35</v>
      </c>
      <c r="F3783" s="52" t="str">
        <f t="shared" si="12"/>
        <v>*</v>
      </c>
      <c r="G3783" s="7">
        <v>3</v>
      </c>
      <c r="H3783" s="17" t="s">
        <v>61</v>
      </c>
      <c r="I3783" s="1">
        <v>33.333333333333002</v>
      </c>
      <c r="J3783" s="3" t="s">
        <v>61</v>
      </c>
      <c r="K3783" s="1">
        <v>33.333333333333002</v>
      </c>
      <c r="L3783" s="3" t="s">
        <v>61</v>
      </c>
      <c r="M3783" s="3" t="s">
        <v>61</v>
      </c>
      <c r="N3783" s="1">
        <v>33.333333333333002</v>
      </c>
      <c r="O3783" s="1">
        <v>33.333333333333002</v>
      </c>
      <c r="P3783" s="8">
        <v>133.333333333333</v>
      </c>
    </row>
    <row r="3784" spans="3:16" ht="26" x14ac:dyDescent="0.2">
      <c r="C3784" s="70"/>
      <c r="D3784" s="67"/>
      <c r="E3784" s="4" t="s">
        <v>36</v>
      </c>
      <c r="F3784" s="52" t="str">
        <f t="shared" si="12"/>
        <v>*</v>
      </c>
      <c r="G3784" s="7">
        <v>4</v>
      </c>
      <c r="H3784" s="9">
        <v>75</v>
      </c>
      <c r="I3784" s="1">
        <v>50</v>
      </c>
      <c r="J3784" s="3" t="s">
        <v>61</v>
      </c>
      <c r="K3784" s="1">
        <v>25</v>
      </c>
      <c r="L3784" s="1">
        <v>25</v>
      </c>
      <c r="M3784" s="3" t="s">
        <v>61</v>
      </c>
      <c r="N3784" s="3" t="s">
        <v>61</v>
      </c>
      <c r="O3784" s="3" t="s">
        <v>61</v>
      </c>
      <c r="P3784" s="8">
        <v>175</v>
      </c>
    </row>
    <row r="3785" spans="3:16" x14ac:dyDescent="0.2">
      <c r="C3785" s="70"/>
      <c r="D3785" s="67"/>
      <c r="E3785" s="4" t="s">
        <v>37</v>
      </c>
      <c r="F3785" s="52" t="str">
        <f t="shared" si="12"/>
        <v>*</v>
      </c>
      <c r="G3785" s="7">
        <v>1</v>
      </c>
      <c r="H3785" s="17" t="s">
        <v>61</v>
      </c>
      <c r="I3785" s="1">
        <v>100</v>
      </c>
      <c r="J3785" s="3" t="s">
        <v>61</v>
      </c>
      <c r="K3785" s="3" t="s">
        <v>61</v>
      </c>
      <c r="L3785" s="3" t="s">
        <v>61</v>
      </c>
      <c r="M3785" s="3" t="s">
        <v>61</v>
      </c>
      <c r="N3785" s="3" t="s">
        <v>61</v>
      </c>
      <c r="O3785" s="3" t="s">
        <v>61</v>
      </c>
      <c r="P3785" s="8">
        <v>100</v>
      </c>
    </row>
    <row r="3786" spans="3:16" x14ac:dyDescent="0.2">
      <c r="C3786" s="70"/>
      <c r="D3786" s="66" t="s">
        <v>21</v>
      </c>
      <c r="E3786" s="5" t="s">
        <v>32</v>
      </c>
      <c r="F3786" s="51" t="str">
        <f t="shared" si="12"/>
        <v/>
      </c>
      <c r="G3786" s="6">
        <v>0</v>
      </c>
      <c r="H3786" s="35" t="s">
        <v>61</v>
      </c>
      <c r="I3786" s="14" t="s">
        <v>61</v>
      </c>
      <c r="J3786" s="14" t="s">
        <v>61</v>
      </c>
      <c r="K3786" s="14" t="s">
        <v>61</v>
      </c>
      <c r="L3786" s="14" t="s">
        <v>61</v>
      </c>
      <c r="M3786" s="14" t="s">
        <v>61</v>
      </c>
      <c r="N3786" s="14" t="s">
        <v>61</v>
      </c>
      <c r="O3786" s="14" t="s">
        <v>61</v>
      </c>
      <c r="P3786" s="37" t="s">
        <v>61</v>
      </c>
    </row>
    <row r="3787" spans="3:16" ht="26" x14ac:dyDescent="0.2">
      <c r="C3787" s="70"/>
      <c r="D3787" s="67"/>
      <c r="E3787" s="4" t="s">
        <v>33</v>
      </c>
      <c r="F3787" s="52" t="str">
        <f t="shared" si="12"/>
        <v>*</v>
      </c>
      <c r="G3787" s="7">
        <v>4</v>
      </c>
      <c r="H3787" s="9">
        <v>25</v>
      </c>
      <c r="I3787" s="1">
        <v>25</v>
      </c>
      <c r="J3787" s="3" t="s">
        <v>61</v>
      </c>
      <c r="K3787" s="3" t="s">
        <v>61</v>
      </c>
      <c r="L3787" s="1">
        <v>25</v>
      </c>
      <c r="M3787" s="1">
        <v>50</v>
      </c>
      <c r="N3787" s="1">
        <v>25</v>
      </c>
      <c r="O3787" s="3" t="s">
        <v>61</v>
      </c>
      <c r="P3787" s="8">
        <v>150</v>
      </c>
    </row>
    <row r="3788" spans="3:16" ht="39" x14ac:dyDescent="0.2">
      <c r="C3788" s="70"/>
      <c r="D3788" s="67"/>
      <c r="E3788" s="4" t="s">
        <v>34</v>
      </c>
      <c r="F3788" s="52" t="str">
        <f t="shared" si="12"/>
        <v/>
      </c>
      <c r="G3788" s="7">
        <v>0</v>
      </c>
      <c r="H3788" s="17" t="s">
        <v>61</v>
      </c>
      <c r="I3788" s="3" t="s">
        <v>61</v>
      </c>
      <c r="J3788" s="3" t="s">
        <v>61</v>
      </c>
      <c r="K3788" s="3" t="s">
        <v>61</v>
      </c>
      <c r="L3788" s="3" t="s">
        <v>61</v>
      </c>
      <c r="M3788" s="3" t="s">
        <v>61</v>
      </c>
      <c r="N3788" s="3" t="s">
        <v>61</v>
      </c>
      <c r="O3788" s="3" t="s">
        <v>61</v>
      </c>
      <c r="P3788" s="18" t="s">
        <v>61</v>
      </c>
    </row>
    <row r="3789" spans="3:16" ht="39" x14ac:dyDescent="0.2">
      <c r="C3789" s="70"/>
      <c r="D3789" s="67"/>
      <c r="E3789" s="4" t="s">
        <v>35</v>
      </c>
      <c r="F3789" s="52" t="str">
        <f t="shared" si="12"/>
        <v>*</v>
      </c>
      <c r="G3789" s="7">
        <v>1</v>
      </c>
      <c r="H3789" s="17" t="s">
        <v>61</v>
      </c>
      <c r="I3789" s="1">
        <v>100</v>
      </c>
      <c r="J3789" s="3" t="s">
        <v>61</v>
      </c>
      <c r="K3789" s="1">
        <v>100</v>
      </c>
      <c r="L3789" s="3" t="s">
        <v>61</v>
      </c>
      <c r="M3789" s="3" t="s">
        <v>61</v>
      </c>
      <c r="N3789" s="3" t="s">
        <v>61</v>
      </c>
      <c r="O3789" s="3" t="s">
        <v>61</v>
      </c>
      <c r="P3789" s="8">
        <v>200</v>
      </c>
    </row>
    <row r="3790" spans="3:16" ht="26" x14ac:dyDescent="0.2">
      <c r="C3790" s="70"/>
      <c r="D3790" s="67"/>
      <c r="E3790" s="4" t="s">
        <v>36</v>
      </c>
      <c r="F3790" s="52" t="str">
        <f t="shared" si="12"/>
        <v>*</v>
      </c>
      <c r="G3790" s="7">
        <v>9</v>
      </c>
      <c r="H3790" s="9">
        <v>44.444444444444002</v>
      </c>
      <c r="I3790" s="1">
        <v>33.333333333333002</v>
      </c>
      <c r="J3790" s="3" t="s">
        <v>61</v>
      </c>
      <c r="K3790" s="1">
        <v>11.111111111111001</v>
      </c>
      <c r="L3790" s="1">
        <v>11.111111111111001</v>
      </c>
      <c r="M3790" s="1">
        <v>11.111111111111001</v>
      </c>
      <c r="N3790" s="1">
        <v>11.111111111111001</v>
      </c>
      <c r="O3790" s="3" t="s">
        <v>61</v>
      </c>
      <c r="P3790" s="8">
        <v>122.222222222222</v>
      </c>
    </row>
    <row r="3791" spans="3:16" x14ac:dyDescent="0.2">
      <c r="C3791" s="70"/>
      <c r="D3791" s="67"/>
      <c r="E3791" s="4" t="s">
        <v>37</v>
      </c>
      <c r="F3791" s="52" t="str">
        <f t="shared" si="12"/>
        <v>*</v>
      </c>
      <c r="G3791" s="7">
        <v>1</v>
      </c>
      <c r="H3791" s="17" t="s">
        <v>61</v>
      </c>
      <c r="I3791" s="3" t="s">
        <v>61</v>
      </c>
      <c r="J3791" s="3" t="s">
        <v>61</v>
      </c>
      <c r="K3791" s="3" t="s">
        <v>61</v>
      </c>
      <c r="L3791" s="3" t="s">
        <v>61</v>
      </c>
      <c r="M3791" s="3" t="s">
        <v>61</v>
      </c>
      <c r="N3791" s="3" t="s">
        <v>61</v>
      </c>
      <c r="O3791" s="1">
        <v>100</v>
      </c>
      <c r="P3791" s="8">
        <v>100</v>
      </c>
    </row>
    <row r="3792" spans="3:16" x14ac:dyDescent="0.2">
      <c r="C3792" s="66" t="s">
        <v>38</v>
      </c>
      <c r="D3792" s="66" t="s">
        <v>23</v>
      </c>
      <c r="E3792" s="5" t="s">
        <v>39</v>
      </c>
      <c r="F3792" s="51" t="str">
        <f t="shared" si="12"/>
        <v>*</v>
      </c>
      <c r="G3792" s="6">
        <v>23</v>
      </c>
      <c r="H3792" s="13">
        <v>34.782608695652002</v>
      </c>
      <c r="I3792" s="2">
        <v>43.478260869564998</v>
      </c>
      <c r="J3792" s="2">
        <v>8.6956521739130004</v>
      </c>
      <c r="K3792" s="2">
        <v>17.391304347826001</v>
      </c>
      <c r="L3792" s="2">
        <v>8.6956521739130004</v>
      </c>
      <c r="M3792" s="2">
        <v>8.6956521739130004</v>
      </c>
      <c r="N3792" s="2">
        <v>13.04347826087</v>
      </c>
      <c r="O3792" s="2">
        <v>4.3478260869570002</v>
      </c>
      <c r="P3792" s="11">
        <v>139.130434782609</v>
      </c>
    </row>
    <row r="3793" spans="3:16" x14ac:dyDescent="0.2">
      <c r="C3793" s="70"/>
      <c r="D3793" s="67"/>
      <c r="E3793" s="4" t="s">
        <v>40</v>
      </c>
      <c r="F3793" s="52" t="str">
        <f t="shared" si="12"/>
        <v>*</v>
      </c>
      <c r="G3793" s="7">
        <v>10</v>
      </c>
      <c r="H3793" s="9">
        <v>30</v>
      </c>
      <c r="I3793" s="1">
        <v>20</v>
      </c>
      <c r="J3793" s="3" t="s">
        <v>61</v>
      </c>
      <c r="K3793" s="3" t="s">
        <v>61</v>
      </c>
      <c r="L3793" s="1">
        <v>10</v>
      </c>
      <c r="M3793" s="1">
        <v>10</v>
      </c>
      <c r="N3793" s="1">
        <v>30</v>
      </c>
      <c r="O3793" s="1">
        <v>20</v>
      </c>
      <c r="P3793" s="8">
        <v>120</v>
      </c>
    </row>
    <row r="3794" spans="3:16" x14ac:dyDescent="0.2">
      <c r="C3794" s="70"/>
      <c r="D3794" s="67"/>
      <c r="E3794" s="4" t="s">
        <v>41</v>
      </c>
      <c r="F3794" s="52" t="str">
        <f t="shared" si="12"/>
        <v/>
      </c>
      <c r="G3794" s="7">
        <v>0</v>
      </c>
      <c r="H3794" s="17" t="s">
        <v>61</v>
      </c>
      <c r="I3794" s="3" t="s">
        <v>61</v>
      </c>
      <c r="J3794" s="3" t="s">
        <v>61</v>
      </c>
      <c r="K3794" s="3" t="s">
        <v>61</v>
      </c>
      <c r="L3794" s="3" t="s">
        <v>61</v>
      </c>
      <c r="M3794" s="3" t="s">
        <v>61</v>
      </c>
      <c r="N3794" s="3" t="s">
        <v>61</v>
      </c>
      <c r="O3794" s="3" t="s">
        <v>61</v>
      </c>
      <c r="P3794" s="18" t="s">
        <v>61</v>
      </c>
    </row>
    <row r="3795" spans="3:16" x14ac:dyDescent="0.2">
      <c r="C3795" s="70"/>
      <c r="D3795" s="67"/>
      <c r="E3795" s="4" t="s">
        <v>42</v>
      </c>
      <c r="F3795" s="52" t="str">
        <f t="shared" si="12"/>
        <v>*</v>
      </c>
      <c r="G3795" s="7">
        <v>1</v>
      </c>
      <c r="H3795" s="9">
        <v>100</v>
      </c>
      <c r="I3795" s="1">
        <v>100</v>
      </c>
      <c r="J3795" s="3" t="s">
        <v>61</v>
      </c>
      <c r="K3795" s="1">
        <v>100</v>
      </c>
      <c r="L3795" s="1">
        <v>100</v>
      </c>
      <c r="M3795" s="3" t="s">
        <v>61</v>
      </c>
      <c r="N3795" s="3" t="s">
        <v>61</v>
      </c>
      <c r="O3795" s="3" t="s">
        <v>61</v>
      </c>
      <c r="P3795" s="8">
        <v>400</v>
      </c>
    </row>
    <row r="3796" spans="3:16" x14ac:dyDescent="0.2">
      <c r="C3796" s="70"/>
      <c r="D3796" s="67"/>
      <c r="E3796" s="4" t="s">
        <v>43</v>
      </c>
      <c r="F3796" s="52" t="str">
        <f t="shared" si="12"/>
        <v/>
      </c>
      <c r="G3796" s="7">
        <v>0</v>
      </c>
      <c r="H3796" s="17" t="s">
        <v>61</v>
      </c>
      <c r="I3796" s="3" t="s">
        <v>61</v>
      </c>
      <c r="J3796" s="3" t="s">
        <v>61</v>
      </c>
      <c r="K3796" s="3" t="s">
        <v>61</v>
      </c>
      <c r="L3796" s="3" t="s">
        <v>61</v>
      </c>
      <c r="M3796" s="3" t="s">
        <v>61</v>
      </c>
      <c r="N3796" s="3" t="s">
        <v>61</v>
      </c>
      <c r="O3796" s="3" t="s">
        <v>61</v>
      </c>
      <c r="P3796" s="18" t="s">
        <v>61</v>
      </c>
    </row>
    <row r="3797" spans="3:16" x14ac:dyDescent="0.2">
      <c r="C3797" s="70"/>
      <c r="D3797" s="67"/>
      <c r="E3797" s="4" t="s">
        <v>44</v>
      </c>
      <c r="F3797" s="52" t="str">
        <f t="shared" si="12"/>
        <v>*</v>
      </c>
      <c r="G3797" s="7">
        <v>1</v>
      </c>
      <c r="H3797" s="17" t="s">
        <v>61</v>
      </c>
      <c r="I3797" s="1">
        <v>100</v>
      </c>
      <c r="J3797" s="3" t="s">
        <v>61</v>
      </c>
      <c r="K3797" s="3" t="s">
        <v>61</v>
      </c>
      <c r="L3797" s="3" t="s">
        <v>61</v>
      </c>
      <c r="M3797" s="3" t="s">
        <v>61</v>
      </c>
      <c r="N3797" s="3" t="s">
        <v>61</v>
      </c>
      <c r="O3797" s="3" t="s">
        <v>61</v>
      </c>
      <c r="P3797" s="8">
        <v>100</v>
      </c>
    </row>
    <row r="3798" spans="3:16" x14ac:dyDescent="0.2">
      <c r="C3798" s="70"/>
      <c r="D3798" s="67"/>
      <c r="E3798" s="4" t="s">
        <v>37</v>
      </c>
      <c r="F3798" s="52" t="str">
        <f t="shared" si="12"/>
        <v>*</v>
      </c>
      <c r="G3798" s="7">
        <v>2</v>
      </c>
      <c r="H3798" s="17" t="s">
        <v>61</v>
      </c>
      <c r="I3798" s="1">
        <v>50</v>
      </c>
      <c r="J3798" s="3" t="s">
        <v>61</v>
      </c>
      <c r="K3798" s="3" t="s">
        <v>61</v>
      </c>
      <c r="L3798" s="3" t="s">
        <v>61</v>
      </c>
      <c r="M3798" s="1">
        <v>50</v>
      </c>
      <c r="N3798" s="3" t="s">
        <v>61</v>
      </c>
      <c r="O3798" s="1">
        <v>50</v>
      </c>
      <c r="P3798" s="8">
        <v>150</v>
      </c>
    </row>
    <row r="3799" spans="3:16" x14ac:dyDescent="0.2">
      <c r="C3799" s="70"/>
      <c r="D3799" s="66" t="s">
        <v>20</v>
      </c>
      <c r="E3799" s="5" t="s">
        <v>39</v>
      </c>
      <c r="F3799" s="51" t="str">
        <f t="shared" si="12"/>
        <v>*</v>
      </c>
      <c r="G3799" s="6">
        <v>13</v>
      </c>
      <c r="H3799" s="13">
        <v>30.769230769231001</v>
      </c>
      <c r="I3799" s="2">
        <v>46.153846153845997</v>
      </c>
      <c r="J3799" s="2">
        <v>15.384615384615</v>
      </c>
      <c r="K3799" s="2">
        <v>15.384615384615</v>
      </c>
      <c r="L3799" s="2">
        <v>7.6923076923079998</v>
      </c>
      <c r="M3799" s="2">
        <v>7.6923076923079998</v>
      </c>
      <c r="N3799" s="2">
        <v>15.384615384615</v>
      </c>
      <c r="O3799" s="2">
        <v>7.6923076923079998</v>
      </c>
      <c r="P3799" s="11">
        <v>146.15384615384599</v>
      </c>
    </row>
    <row r="3800" spans="3:16" x14ac:dyDescent="0.2">
      <c r="C3800" s="70"/>
      <c r="D3800" s="67"/>
      <c r="E3800" s="4" t="s">
        <v>40</v>
      </c>
      <c r="F3800" s="52" t="str">
        <f t="shared" si="12"/>
        <v>*</v>
      </c>
      <c r="G3800" s="7">
        <v>7</v>
      </c>
      <c r="H3800" s="9">
        <v>28.571428571428999</v>
      </c>
      <c r="I3800" s="1">
        <v>28.571428571428999</v>
      </c>
      <c r="J3800" s="3" t="s">
        <v>61</v>
      </c>
      <c r="K3800" s="3" t="s">
        <v>61</v>
      </c>
      <c r="L3800" s="3" t="s">
        <v>61</v>
      </c>
      <c r="M3800" s="3" t="s">
        <v>61</v>
      </c>
      <c r="N3800" s="1">
        <v>28.571428571428999</v>
      </c>
      <c r="O3800" s="1">
        <v>28.571428571428999</v>
      </c>
      <c r="P3800" s="8">
        <v>114.28571428571399</v>
      </c>
    </row>
    <row r="3801" spans="3:16" x14ac:dyDescent="0.2">
      <c r="C3801" s="70"/>
      <c r="D3801" s="67"/>
      <c r="E3801" s="4" t="s">
        <v>41</v>
      </c>
      <c r="F3801" s="52" t="str">
        <f t="shared" si="12"/>
        <v/>
      </c>
      <c r="G3801" s="7">
        <v>0</v>
      </c>
      <c r="H3801" s="17" t="s">
        <v>61</v>
      </c>
      <c r="I3801" s="3" t="s">
        <v>61</v>
      </c>
      <c r="J3801" s="3" t="s">
        <v>61</v>
      </c>
      <c r="K3801" s="3" t="s">
        <v>61</v>
      </c>
      <c r="L3801" s="3" t="s">
        <v>61</v>
      </c>
      <c r="M3801" s="3" t="s">
        <v>61</v>
      </c>
      <c r="N3801" s="3" t="s">
        <v>61</v>
      </c>
      <c r="O3801" s="3" t="s">
        <v>61</v>
      </c>
      <c r="P3801" s="18" t="s">
        <v>61</v>
      </c>
    </row>
    <row r="3802" spans="3:16" x14ac:dyDescent="0.2">
      <c r="C3802" s="70"/>
      <c r="D3802" s="67"/>
      <c r="E3802" s="4" t="s">
        <v>42</v>
      </c>
      <c r="F3802" s="52" t="str">
        <f t="shared" si="12"/>
        <v>*</v>
      </c>
      <c r="G3802" s="7">
        <v>1</v>
      </c>
      <c r="H3802" s="9">
        <v>100</v>
      </c>
      <c r="I3802" s="1">
        <v>100</v>
      </c>
      <c r="J3802" s="3" t="s">
        <v>61</v>
      </c>
      <c r="K3802" s="1">
        <v>100</v>
      </c>
      <c r="L3802" s="1">
        <v>100</v>
      </c>
      <c r="M3802" s="3" t="s">
        <v>61</v>
      </c>
      <c r="N3802" s="3" t="s">
        <v>61</v>
      </c>
      <c r="O3802" s="3" t="s">
        <v>61</v>
      </c>
      <c r="P3802" s="8">
        <v>400</v>
      </c>
    </row>
    <row r="3803" spans="3:16" x14ac:dyDescent="0.2">
      <c r="C3803" s="70"/>
      <c r="D3803" s="67"/>
      <c r="E3803" s="4" t="s">
        <v>43</v>
      </c>
      <c r="F3803" s="52" t="str">
        <f t="shared" si="12"/>
        <v/>
      </c>
      <c r="G3803" s="7">
        <v>0</v>
      </c>
      <c r="H3803" s="17" t="s">
        <v>61</v>
      </c>
      <c r="I3803" s="3" t="s">
        <v>61</v>
      </c>
      <c r="J3803" s="3" t="s">
        <v>61</v>
      </c>
      <c r="K3803" s="3" t="s">
        <v>61</v>
      </c>
      <c r="L3803" s="3" t="s">
        <v>61</v>
      </c>
      <c r="M3803" s="3" t="s">
        <v>61</v>
      </c>
      <c r="N3803" s="3" t="s">
        <v>61</v>
      </c>
      <c r="O3803" s="3" t="s">
        <v>61</v>
      </c>
      <c r="P3803" s="18" t="s">
        <v>61</v>
      </c>
    </row>
    <row r="3804" spans="3:16" x14ac:dyDescent="0.2">
      <c r="C3804" s="70"/>
      <c r="D3804" s="67"/>
      <c r="E3804" s="4" t="s">
        <v>44</v>
      </c>
      <c r="F3804" s="52" t="str">
        <f t="shared" si="12"/>
        <v>*</v>
      </c>
      <c r="G3804" s="7">
        <v>1</v>
      </c>
      <c r="H3804" s="17" t="s">
        <v>61</v>
      </c>
      <c r="I3804" s="1">
        <v>100</v>
      </c>
      <c r="J3804" s="3" t="s">
        <v>61</v>
      </c>
      <c r="K3804" s="3" t="s">
        <v>61</v>
      </c>
      <c r="L3804" s="3" t="s">
        <v>61</v>
      </c>
      <c r="M3804" s="3" t="s">
        <v>61</v>
      </c>
      <c r="N3804" s="3" t="s">
        <v>61</v>
      </c>
      <c r="O3804" s="3" t="s">
        <v>61</v>
      </c>
      <c r="P3804" s="8">
        <v>100</v>
      </c>
    </row>
    <row r="3805" spans="3:16" x14ac:dyDescent="0.2">
      <c r="C3805" s="70"/>
      <c r="D3805" s="67"/>
      <c r="E3805" s="4" t="s">
        <v>37</v>
      </c>
      <c r="F3805" s="52" t="str">
        <f t="shared" si="12"/>
        <v/>
      </c>
      <c r="G3805" s="7">
        <v>0</v>
      </c>
      <c r="H3805" s="17" t="s">
        <v>61</v>
      </c>
      <c r="I3805" s="3" t="s">
        <v>61</v>
      </c>
      <c r="J3805" s="3" t="s">
        <v>61</v>
      </c>
      <c r="K3805" s="3" t="s">
        <v>61</v>
      </c>
      <c r="L3805" s="3" t="s">
        <v>61</v>
      </c>
      <c r="M3805" s="3" t="s">
        <v>61</v>
      </c>
      <c r="N3805" s="3" t="s">
        <v>61</v>
      </c>
      <c r="O3805" s="3" t="s">
        <v>61</v>
      </c>
      <c r="P3805" s="18" t="s">
        <v>61</v>
      </c>
    </row>
    <row r="3806" spans="3:16" x14ac:dyDescent="0.2">
      <c r="C3806" s="70"/>
      <c r="D3806" s="66" t="s">
        <v>21</v>
      </c>
      <c r="E3806" s="5" t="s">
        <v>39</v>
      </c>
      <c r="F3806" s="51" t="str">
        <f t="shared" si="12"/>
        <v>*</v>
      </c>
      <c r="G3806" s="6">
        <v>10</v>
      </c>
      <c r="H3806" s="13">
        <v>40</v>
      </c>
      <c r="I3806" s="2">
        <v>40</v>
      </c>
      <c r="J3806" s="14" t="s">
        <v>61</v>
      </c>
      <c r="K3806" s="2">
        <v>20</v>
      </c>
      <c r="L3806" s="2">
        <v>10</v>
      </c>
      <c r="M3806" s="2">
        <v>10</v>
      </c>
      <c r="N3806" s="2">
        <v>10</v>
      </c>
      <c r="O3806" s="14" t="s">
        <v>61</v>
      </c>
      <c r="P3806" s="11">
        <v>130</v>
      </c>
    </row>
    <row r="3807" spans="3:16" x14ac:dyDescent="0.2">
      <c r="C3807" s="70"/>
      <c r="D3807" s="67"/>
      <c r="E3807" s="4" t="s">
        <v>40</v>
      </c>
      <c r="F3807" s="52" t="str">
        <f t="shared" si="12"/>
        <v>*</v>
      </c>
      <c r="G3807" s="7">
        <v>3</v>
      </c>
      <c r="H3807" s="9">
        <v>33.333333333333002</v>
      </c>
      <c r="I3807" s="3" t="s">
        <v>61</v>
      </c>
      <c r="J3807" s="3" t="s">
        <v>61</v>
      </c>
      <c r="K3807" s="3" t="s">
        <v>61</v>
      </c>
      <c r="L3807" s="1">
        <v>33.333333333333002</v>
      </c>
      <c r="M3807" s="1">
        <v>33.333333333333002</v>
      </c>
      <c r="N3807" s="1">
        <v>33.333333333333002</v>
      </c>
      <c r="O3807" s="3" t="s">
        <v>61</v>
      </c>
      <c r="P3807" s="8">
        <v>133.333333333333</v>
      </c>
    </row>
    <row r="3808" spans="3:16" x14ac:dyDescent="0.2">
      <c r="C3808" s="70"/>
      <c r="D3808" s="67"/>
      <c r="E3808" s="4" t="s">
        <v>41</v>
      </c>
      <c r="F3808" s="52" t="str">
        <f t="shared" si="12"/>
        <v/>
      </c>
      <c r="G3808" s="7">
        <v>0</v>
      </c>
      <c r="H3808" s="17" t="s">
        <v>61</v>
      </c>
      <c r="I3808" s="3" t="s">
        <v>61</v>
      </c>
      <c r="J3808" s="3" t="s">
        <v>61</v>
      </c>
      <c r="K3808" s="3" t="s">
        <v>61</v>
      </c>
      <c r="L3808" s="3" t="s">
        <v>61</v>
      </c>
      <c r="M3808" s="3" t="s">
        <v>61</v>
      </c>
      <c r="N3808" s="3" t="s">
        <v>61</v>
      </c>
      <c r="O3808" s="3" t="s">
        <v>61</v>
      </c>
      <c r="P3808" s="18" t="s">
        <v>61</v>
      </c>
    </row>
    <row r="3809" spans="3:16" x14ac:dyDescent="0.2">
      <c r="C3809" s="70"/>
      <c r="D3809" s="67"/>
      <c r="E3809" s="4" t="s">
        <v>42</v>
      </c>
      <c r="F3809" s="52" t="str">
        <f t="shared" si="12"/>
        <v/>
      </c>
      <c r="G3809" s="7">
        <v>0</v>
      </c>
      <c r="H3809" s="17" t="s">
        <v>61</v>
      </c>
      <c r="I3809" s="3" t="s">
        <v>61</v>
      </c>
      <c r="J3809" s="3" t="s">
        <v>61</v>
      </c>
      <c r="K3809" s="3" t="s">
        <v>61</v>
      </c>
      <c r="L3809" s="3" t="s">
        <v>61</v>
      </c>
      <c r="M3809" s="3" t="s">
        <v>61</v>
      </c>
      <c r="N3809" s="3" t="s">
        <v>61</v>
      </c>
      <c r="O3809" s="3" t="s">
        <v>61</v>
      </c>
      <c r="P3809" s="18" t="s">
        <v>61</v>
      </c>
    </row>
    <row r="3810" spans="3:16" x14ac:dyDescent="0.2">
      <c r="C3810" s="70"/>
      <c r="D3810" s="67"/>
      <c r="E3810" s="4" t="s">
        <v>43</v>
      </c>
      <c r="F3810" s="52" t="str">
        <f t="shared" si="12"/>
        <v/>
      </c>
      <c r="G3810" s="7">
        <v>0</v>
      </c>
      <c r="H3810" s="17" t="s">
        <v>61</v>
      </c>
      <c r="I3810" s="3" t="s">
        <v>61</v>
      </c>
      <c r="J3810" s="3" t="s">
        <v>61</v>
      </c>
      <c r="K3810" s="3" t="s">
        <v>61</v>
      </c>
      <c r="L3810" s="3" t="s">
        <v>61</v>
      </c>
      <c r="M3810" s="3" t="s">
        <v>61</v>
      </c>
      <c r="N3810" s="3" t="s">
        <v>61</v>
      </c>
      <c r="O3810" s="3" t="s">
        <v>61</v>
      </c>
      <c r="P3810" s="18" t="s">
        <v>61</v>
      </c>
    </row>
    <row r="3811" spans="3:16" x14ac:dyDescent="0.2">
      <c r="C3811" s="70"/>
      <c r="D3811" s="67"/>
      <c r="E3811" s="4" t="s">
        <v>44</v>
      </c>
      <c r="F3811" s="52" t="str">
        <f t="shared" si="12"/>
        <v/>
      </c>
      <c r="G3811" s="7">
        <v>0</v>
      </c>
      <c r="H3811" s="17" t="s">
        <v>61</v>
      </c>
      <c r="I3811" s="3" t="s">
        <v>61</v>
      </c>
      <c r="J3811" s="3" t="s">
        <v>61</v>
      </c>
      <c r="K3811" s="3" t="s">
        <v>61</v>
      </c>
      <c r="L3811" s="3" t="s">
        <v>61</v>
      </c>
      <c r="M3811" s="3" t="s">
        <v>61</v>
      </c>
      <c r="N3811" s="3" t="s">
        <v>61</v>
      </c>
      <c r="O3811" s="3" t="s">
        <v>61</v>
      </c>
      <c r="P3811" s="18" t="s">
        <v>61</v>
      </c>
    </row>
    <row r="3812" spans="3:16" x14ac:dyDescent="0.2">
      <c r="C3812" s="70"/>
      <c r="D3812" s="67"/>
      <c r="E3812" s="4" t="s">
        <v>37</v>
      </c>
      <c r="F3812" s="52" t="str">
        <f t="shared" si="12"/>
        <v>*</v>
      </c>
      <c r="G3812" s="7">
        <v>2</v>
      </c>
      <c r="H3812" s="17" t="s">
        <v>61</v>
      </c>
      <c r="I3812" s="1">
        <v>50</v>
      </c>
      <c r="J3812" s="3" t="s">
        <v>61</v>
      </c>
      <c r="K3812" s="3" t="s">
        <v>61</v>
      </c>
      <c r="L3812" s="3" t="s">
        <v>61</v>
      </c>
      <c r="M3812" s="1">
        <v>50</v>
      </c>
      <c r="N3812" s="3" t="s">
        <v>61</v>
      </c>
      <c r="O3812" s="1">
        <v>50</v>
      </c>
      <c r="P3812" s="8">
        <v>150</v>
      </c>
    </row>
    <row r="3813" spans="3:16" x14ac:dyDescent="0.2">
      <c r="C3813" s="66" t="s">
        <v>45</v>
      </c>
      <c r="D3813" s="64" t="s">
        <v>19</v>
      </c>
      <c r="E3813" s="5" t="s">
        <v>46</v>
      </c>
      <c r="F3813" s="51" t="str">
        <f t="shared" si="12"/>
        <v>*</v>
      </c>
      <c r="G3813" s="6">
        <v>14</v>
      </c>
      <c r="H3813" s="13">
        <v>28.571428571428999</v>
      </c>
      <c r="I3813" s="2">
        <v>35.714285714286</v>
      </c>
      <c r="J3813" s="2">
        <v>7.1428571428570002</v>
      </c>
      <c r="K3813" s="2">
        <v>7.1428571428570002</v>
      </c>
      <c r="L3813" s="2">
        <v>14.285714285714</v>
      </c>
      <c r="M3813" s="2">
        <v>21.428571428571001</v>
      </c>
      <c r="N3813" s="2">
        <v>21.428571428571001</v>
      </c>
      <c r="O3813" s="14" t="s">
        <v>61</v>
      </c>
      <c r="P3813" s="11">
        <v>135.71428571428601</v>
      </c>
    </row>
    <row r="3814" spans="3:16" ht="26" x14ac:dyDescent="0.2">
      <c r="C3814" s="70"/>
      <c r="D3814" s="65"/>
      <c r="E3814" s="4" t="s">
        <v>47</v>
      </c>
      <c r="F3814" s="52" t="str">
        <f t="shared" si="12"/>
        <v>*</v>
      </c>
      <c r="G3814" s="7">
        <v>7</v>
      </c>
      <c r="H3814" s="9">
        <v>14.285714285714</v>
      </c>
      <c r="I3814" s="1">
        <v>57.142857142856997</v>
      </c>
      <c r="J3814" s="3" t="s">
        <v>61</v>
      </c>
      <c r="K3814" s="1">
        <v>14.285714285714</v>
      </c>
      <c r="L3814" s="3" t="s">
        <v>61</v>
      </c>
      <c r="M3814" s="3" t="s">
        <v>61</v>
      </c>
      <c r="N3814" s="3" t="s">
        <v>61</v>
      </c>
      <c r="O3814" s="1">
        <v>42.857142857143003</v>
      </c>
      <c r="P3814" s="8">
        <v>128.57142857142901</v>
      </c>
    </row>
    <row r="3815" spans="3:16" x14ac:dyDescent="0.2">
      <c r="C3815" s="70"/>
      <c r="D3815" s="65"/>
      <c r="E3815" s="4" t="s">
        <v>48</v>
      </c>
      <c r="F3815" s="52" t="str">
        <f t="shared" ref="F3815:F3827" si="13">IF(G3815=0,"",IF(G3815&lt;=49,"*",""))</f>
        <v>*</v>
      </c>
      <c r="G3815" s="7">
        <v>1</v>
      </c>
      <c r="H3815" s="9">
        <v>100</v>
      </c>
      <c r="I3815" s="3" t="s">
        <v>61</v>
      </c>
      <c r="J3815" s="3" t="s">
        <v>61</v>
      </c>
      <c r="K3815" s="3" t="s">
        <v>61</v>
      </c>
      <c r="L3815" s="3" t="s">
        <v>61</v>
      </c>
      <c r="M3815" s="3" t="s">
        <v>61</v>
      </c>
      <c r="N3815" s="3" t="s">
        <v>61</v>
      </c>
      <c r="O3815" s="3" t="s">
        <v>61</v>
      </c>
      <c r="P3815" s="8">
        <v>100</v>
      </c>
    </row>
    <row r="3816" spans="3:16" ht="39" x14ac:dyDescent="0.2">
      <c r="C3816" s="70"/>
      <c r="D3816" s="65"/>
      <c r="E3816" s="4" t="s">
        <v>49</v>
      </c>
      <c r="F3816" s="52" t="str">
        <f t="shared" si="13"/>
        <v>*</v>
      </c>
      <c r="G3816" s="7">
        <v>9</v>
      </c>
      <c r="H3816" s="9">
        <v>44.444444444444002</v>
      </c>
      <c r="I3816" s="1">
        <v>33.333333333333002</v>
      </c>
      <c r="J3816" s="3" t="s">
        <v>61</v>
      </c>
      <c r="K3816" s="1">
        <v>11.111111111111001</v>
      </c>
      <c r="L3816" s="1">
        <v>11.111111111111001</v>
      </c>
      <c r="M3816" s="3" t="s">
        <v>61</v>
      </c>
      <c r="N3816" s="1">
        <v>22.222222222222001</v>
      </c>
      <c r="O3816" s="1">
        <v>11.111111111111001</v>
      </c>
      <c r="P3816" s="8">
        <v>133.333333333333</v>
      </c>
    </row>
    <row r="3817" spans="3:16" x14ac:dyDescent="0.2">
      <c r="C3817" s="70"/>
      <c r="D3817" s="65"/>
      <c r="E3817" s="4" t="s">
        <v>50</v>
      </c>
      <c r="F3817" s="52" t="str">
        <f t="shared" si="13"/>
        <v>*</v>
      </c>
      <c r="G3817" s="7">
        <v>3</v>
      </c>
      <c r="H3817" s="9">
        <v>33.333333333333002</v>
      </c>
      <c r="I3817" s="1">
        <v>33.333333333333002</v>
      </c>
      <c r="J3817" s="3" t="s">
        <v>61</v>
      </c>
      <c r="K3817" s="3" t="s">
        <v>61</v>
      </c>
      <c r="L3817" s="3" t="s">
        <v>61</v>
      </c>
      <c r="M3817" s="3" t="s">
        <v>61</v>
      </c>
      <c r="N3817" s="1">
        <v>33.333333333333002</v>
      </c>
      <c r="O3817" s="3" t="s">
        <v>61</v>
      </c>
      <c r="P3817" s="8">
        <v>100</v>
      </c>
    </row>
    <row r="3818" spans="3:16" x14ac:dyDescent="0.2">
      <c r="C3818" s="70"/>
      <c r="D3818" s="65"/>
      <c r="E3818" s="4" t="s">
        <v>44</v>
      </c>
      <c r="F3818" s="52" t="str">
        <f t="shared" si="13"/>
        <v>*</v>
      </c>
      <c r="G3818" s="7">
        <v>3</v>
      </c>
      <c r="H3818" s="9">
        <v>33.333333333333002</v>
      </c>
      <c r="I3818" s="1">
        <v>66.666666666666998</v>
      </c>
      <c r="J3818" s="1">
        <v>33.333333333333002</v>
      </c>
      <c r="K3818" s="1">
        <v>66.666666666666998</v>
      </c>
      <c r="L3818" s="1">
        <v>33.333333333333002</v>
      </c>
      <c r="M3818" s="1">
        <v>33.333333333333002</v>
      </c>
      <c r="N3818" s="3" t="s">
        <v>61</v>
      </c>
      <c r="O3818" s="3" t="s">
        <v>61</v>
      </c>
      <c r="P3818" s="8">
        <v>266.66666666666703</v>
      </c>
    </row>
    <row r="3819" spans="3:16" x14ac:dyDescent="0.2">
      <c r="C3819" s="70"/>
      <c r="D3819" s="65"/>
      <c r="E3819" s="4" t="s">
        <v>37</v>
      </c>
      <c r="F3819" s="52" t="str">
        <f t="shared" si="13"/>
        <v/>
      </c>
      <c r="G3819" s="7">
        <v>0</v>
      </c>
      <c r="H3819" s="17" t="s">
        <v>61</v>
      </c>
      <c r="I3819" s="3" t="s">
        <v>61</v>
      </c>
      <c r="J3819" s="3" t="s">
        <v>61</v>
      </c>
      <c r="K3819" s="3" t="s">
        <v>61</v>
      </c>
      <c r="L3819" s="3" t="s">
        <v>61</v>
      </c>
      <c r="M3819" s="3" t="s">
        <v>61</v>
      </c>
      <c r="N3819" s="3" t="s">
        <v>61</v>
      </c>
      <c r="O3819" s="3" t="s">
        <v>61</v>
      </c>
      <c r="P3819" s="18" t="s">
        <v>61</v>
      </c>
    </row>
    <row r="3820" spans="3:16" x14ac:dyDescent="0.2">
      <c r="C3820" s="70"/>
      <c r="D3820" s="65"/>
      <c r="E3820" s="4" t="s">
        <v>51</v>
      </c>
      <c r="F3820" s="52" t="str">
        <f t="shared" si="13"/>
        <v>*</v>
      </c>
      <c r="G3820" s="7">
        <v>21</v>
      </c>
      <c r="H3820" s="9">
        <v>23.809523809523998</v>
      </c>
      <c r="I3820" s="1">
        <v>42.857142857143003</v>
      </c>
      <c r="J3820" s="1">
        <v>4.7619047619049999</v>
      </c>
      <c r="K3820" s="1">
        <v>9.5238095238099998</v>
      </c>
      <c r="L3820" s="1">
        <v>9.5238095238099998</v>
      </c>
      <c r="M3820" s="1">
        <v>14.285714285714</v>
      </c>
      <c r="N3820" s="1">
        <v>14.285714285714</v>
      </c>
      <c r="O3820" s="1">
        <v>14.285714285714</v>
      </c>
      <c r="P3820" s="8">
        <v>133.333333333333</v>
      </c>
    </row>
    <row r="3821" spans="3:16" x14ac:dyDescent="0.2">
      <c r="C3821" s="70"/>
      <c r="D3821" s="65"/>
      <c r="E3821" s="4" t="s">
        <v>52</v>
      </c>
      <c r="F3821" s="52" t="str">
        <f t="shared" si="13"/>
        <v>*</v>
      </c>
      <c r="G3821" s="7">
        <v>10</v>
      </c>
      <c r="H3821" s="9">
        <v>50</v>
      </c>
      <c r="I3821" s="1">
        <v>30</v>
      </c>
      <c r="J3821" s="3" t="s">
        <v>61</v>
      </c>
      <c r="K3821" s="1">
        <v>10</v>
      </c>
      <c r="L3821" s="1">
        <v>10</v>
      </c>
      <c r="M3821" s="3" t="s">
        <v>61</v>
      </c>
      <c r="N3821" s="1">
        <v>20</v>
      </c>
      <c r="O3821" s="1">
        <v>10</v>
      </c>
      <c r="P3821" s="8">
        <v>130</v>
      </c>
    </row>
    <row r="3822" spans="3:16" x14ac:dyDescent="0.2">
      <c r="C3822" s="66" t="s">
        <v>53</v>
      </c>
      <c r="D3822" s="64" t="s">
        <v>19</v>
      </c>
      <c r="E3822" s="5" t="s">
        <v>54</v>
      </c>
      <c r="F3822" s="51" t="str">
        <f t="shared" si="13"/>
        <v>*</v>
      </c>
      <c r="G3822" s="6">
        <v>14</v>
      </c>
      <c r="H3822" s="13">
        <v>28.571428571428999</v>
      </c>
      <c r="I3822" s="2">
        <v>28.571428571428999</v>
      </c>
      <c r="J3822" s="14" t="s">
        <v>61</v>
      </c>
      <c r="K3822" s="2">
        <v>21.428571428571001</v>
      </c>
      <c r="L3822" s="2">
        <v>14.285714285714</v>
      </c>
      <c r="M3822" s="2">
        <v>7.1428571428570002</v>
      </c>
      <c r="N3822" s="2">
        <v>21.428571428571001</v>
      </c>
      <c r="O3822" s="2">
        <v>14.285714285714</v>
      </c>
      <c r="P3822" s="11">
        <v>135.71428571428601</v>
      </c>
    </row>
    <row r="3823" spans="3:16" x14ac:dyDescent="0.2">
      <c r="C3823" s="70"/>
      <c r="D3823" s="65"/>
      <c r="E3823" s="4" t="s">
        <v>55</v>
      </c>
      <c r="F3823" s="52" t="str">
        <f t="shared" si="13"/>
        <v>*</v>
      </c>
      <c r="G3823" s="7">
        <v>12</v>
      </c>
      <c r="H3823" s="9">
        <v>41.666666666666998</v>
      </c>
      <c r="I3823" s="1">
        <v>33.333333333333002</v>
      </c>
      <c r="J3823" s="1">
        <v>8.333333333333</v>
      </c>
      <c r="K3823" s="1">
        <v>16.666666666666998</v>
      </c>
      <c r="L3823" s="1">
        <v>16.666666666666998</v>
      </c>
      <c r="M3823" s="1">
        <v>16.666666666666998</v>
      </c>
      <c r="N3823" s="1">
        <v>8.333333333333</v>
      </c>
      <c r="O3823" s="1">
        <v>16.666666666666998</v>
      </c>
      <c r="P3823" s="8">
        <v>158.333333333333</v>
      </c>
    </row>
    <row r="3824" spans="3:16" x14ac:dyDescent="0.2">
      <c r="C3824" s="70"/>
      <c r="D3824" s="65"/>
      <c r="E3824" s="4" t="s">
        <v>56</v>
      </c>
      <c r="F3824" s="52" t="str">
        <f t="shared" si="13"/>
        <v>*</v>
      </c>
      <c r="G3824" s="7">
        <v>11</v>
      </c>
      <c r="H3824" s="9">
        <v>27.272727272727</v>
      </c>
      <c r="I3824" s="1">
        <v>63.636363636364003</v>
      </c>
      <c r="J3824" s="1">
        <v>9.0909090909089993</v>
      </c>
      <c r="K3824" s="3" t="s">
        <v>61</v>
      </c>
      <c r="L3824" s="3" t="s">
        <v>61</v>
      </c>
      <c r="M3824" s="1">
        <v>9.0909090909089993</v>
      </c>
      <c r="N3824" s="1">
        <v>18.181818181817999</v>
      </c>
      <c r="O3824" s="3" t="s">
        <v>61</v>
      </c>
      <c r="P3824" s="8">
        <v>127.272727272727</v>
      </c>
    </row>
    <row r="3825" spans="2:22" x14ac:dyDescent="0.2">
      <c r="C3825" s="66" t="s">
        <v>57</v>
      </c>
      <c r="D3825" s="64" t="s">
        <v>19</v>
      </c>
      <c r="E3825" s="5" t="s">
        <v>58</v>
      </c>
      <c r="F3825" s="51" t="str">
        <f t="shared" si="13"/>
        <v>*</v>
      </c>
      <c r="G3825" s="6">
        <v>15</v>
      </c>
      <c r="H3825" s="13">
        <v>26.666666666666998</v>
      </c>
      <c r="I3825" s="2">
        <v>20</v>
      </c>
      <c r="J3825" s="14" t="s">
        <v>61</v>
      </c>
      <c r="K3825" s="2">
        <v>13.333333333333</v>
      </c>
      <c r="L3825" s="2">
        <v>13.333333333333</v>
      </c>
      <c r="M3825" s="2">
        <v>6.666666666667</v>
      </c>
      <c r="N3825" s="2">
        <v>26.666666666666998</v>
      </c>
      <c r="O3825" s="2">
        <v>20</v>
      </c>
      <c r="P3825" s="11">
        <v>126.666666666667</v>
      </c>
    </row>
    <row r="3826" spans="2:22" x14ac:dyDescent="0.2">
      <c r="C3826" s="67"/>
      <c r="D3826" s="65"/>
      <c r="E3826" s="4" t="s">
        <v>59</v>
      </c>
      <c r="F3826" s="52" t="str">
        <f t="shared" si="13"/>
        <v>*</v>
      </c>
      <c r="G3826" s="7">
        <v>17</v>
      </c>
      <c r="H3826" s="9">
        <v>35.294117647058997</v>
      </c>
      <c r="I3826" s="1">
        <v>52.941176470587997</v>
      </c>
      <c r="J3826" s="1">
        <v>11.764705882353001</v>
      </c>
      <c r="K3826" s="1">
        <v>17.647058823529001</v>
      </c>
      <c r="L3826" s="1">
        <v>11.764705882353001</v>
      </c>
      <c r="M3826" s="1">
        <v>17.647058823529001</v>
      </c>
      <c r="N3826" s="1">
        <v>11.764705882353001</v>
      </c>
      <c r="O3826" s="1">
        <v>5.8823529411760003</v>
      </c>
      <c r="P3826" s="8">
        <v>164.70588235294099</v>
      </c>
    </row>
    <row r="3827" spans="2:22" x14ac:dyDescent="0.2">
      <c r="C3827" s="71"/>
      <c r="D3827" s="68"/>
      <c r="E3827" s="19" t="s">
        <v>60</v>
      </c>
      <c r="F3827" s="53" t="str">
        <f t="shared" si="13"/>
        <v>*</v>
      </c>
      <c r="G3827" s="21">
        <v>5</v>
      </c>
      <c r="H3827" s="36">
        <v>40</v>
      </c>
      <c r="I3827" s="16">
        <v>60</v>
      </c>
      <c r="J3827" s="38" t="s">
        <v>61</v>
      </c>
      <c r="K3827" s="38" t="s">
        <v>61</v>
      </c>
      <c r="L3827" s="38" t="s">
        <v>61</v>
      </c>
      <c r="M3827" s="38" t="s">
        <v>61</v>
      </c>
      <c r="N3827" s="38" t="s">
        <v>61</v>
      </c>
      <c r="O3827" s="38" t="s">
        <v>61</v>
      </c>
      <c r="P3827" s="34">
        <v>100</v>
      </c>
    </row>
    <row r="3828" spans="2:22" x14ac:dyDescent="0.2">
      <c r="C3828" s="44" t="s">
        <v>626</v>
      </c>
    </row>
    <row r="3829" spans="2:22" x14ac:dyDescent="0.2">
      <c r="B3829" s="22" t="str">
        <f xml:space="preserve"> HYPERLINK("#'目次'!B52", "[46]")</f>
        <v>[46]</v>
      </c>
      <c r="C3829" s="58" t="s">
        <v>523</v>
      </c>
      <c r="D3829" s="59"/>
      <c r="E3829" s="59"/>
      <c r="F3829" s="59"/>
      <c r="G3829" s="59"/>
      <c r="H3829" s="59"/>
      <c r="I3829" s="59"/>
      <c r="J3829" s="59"/>
      <c r="K3829" s="59"/>
      <c r="L3829" s="59"/>
      <c r="M3829" s="59"/>
      <c r="N3829" s="59"/>
      <c r="O3829" s="59"/>
      <c r="P3829" s="59"/>
      <c r="Q3829" s="59"/>
      <c r="R3829" s="59"/>
      <c r="S3829" s="59"/>
      <c r="T3829" s="59"/>
      <c r="U3829" s="59"/>
      <c r="V3829" s="59"/>
    </row>
    <row r="3832" spans="2:22" x14ac:dyDescent="0.2">
      <c r="C3832" s="58" t="s">
        <v>13</v>
      </c>
      <c r="D3832" s="59"/>
      <c r="E3832" s="59"/>
      <c r="F3832" s="59"/>
      <c r="G3832" s="59"/>
      <c r="H3832" s="59"/>
      <c r="I3832" s="59"/>
      <c r="J3832" s="59"/>
      <c r="K3832" s="59"/>
      <c r="L3832" s="59"/>
      <c r="M3832" s="59"/>
      <c r="N3832" s="59"/>
      <c r="O3832" s="59"/>
      <c r="P3832" s="59"/>
      <c r="Q3832" s="59"/>
      <c r="R3832" s="59"/>
      <c r="S3832" s="59"/>
      <c r="T3832" s="59"/>
      <c r="U3832" s="59"/>
      <c r="V3832" s="59"/>
    </row>
    <row r="3833" spans="2:22" ht="39" x14ac:dyDescent="0.2">
      <c r="C3833" s="60"/>
      <c r="D3833" s="61"/>
      <c r="E3833" s="61"/>
      <c r="F3833" s="61"/>
      <c r="G3833" s="20" t="s">
        <v>14</v>
      </c>
      <c r="H3833" s="25" t="s">
        <v>524</v>
      </c>
      <c r="I3833" s="10" t="s">
        <v>525</v>
      </c>
      <c r="J3833" s="10" t="s">
        <v>526</v>
      </c>
      <c r="K3833" s="10" t="s">
        <v>527</v>
      </c>
      <c r="L3833" s="10" t="s">
        <v>528</v>
      </c>
      <c r="M3833" s="10" t="s">
        <v>37</v>
      </c>
      <c r="N3833" s="10" t="s">
        <v>529</v>
      </c>
      <c r="O3833" s="10" t="s">
        <v>530</v>
      </c>
      <c r="P3833" s="10" t="s">
        <v>263</v>
      </c>
      <c r="Q3833" s="26" t="s">
        <v>76</v>
      </c>
    </row>
    <row r="3834" spans="2:22" x14ac:dyDescent="0.2">
      <c r="C3834" s="62"/>
      <c r="D3834" s="63"/>
      <c r="E3834" s="63"/>
      <c r="F3834" s="63"/>
      <c r="G3834" s="23"/>
      <c r="H3834" s="39" t="s">
        <v>531</v>
      </c>
      <c r="I3834" s="32" t="s">
        <v>264</v>
      </c>
      <c r="J3834" s="32" t="s">
        <v>265</v>
      </c>
      <c r="K3834" s="32" t="s">
        <v>266</v>
      </c>
      <c r="L3834" s="32" t="s">
        <v>267</v>
      </c>
      <c r="M3834" s="12"/>
      <c r="N3834" s="12"/>
      <c r="O3834" s="12"/>
      <c r="P3834" s="12"/>
      <c r="Q3834" s="28"/>
    </row>
    <row r="3835" spans="2:22" x14ac:dyDescent="0.2">
      <c r="C3835" s="24"/>
      <c r="D3835" s="30"/>
      <c r="E3835" s="29" t="s">
        <v>14</v>
      </c>
      <c r="F3835" s="50" t="s">
        <v>624</v>
      </c>
      <c r="G3835" s="27">
        <v>1528</v>
      </c>
      <c r="H3835" s="15">
        <v>49.67277486911</v>
      </c>
      <c r="I3835" s="15">
        <v>33.115183246073002</v>
      </c>
      <c r="J3835" s="15">
        <v>7.5261780104709999</v>
      </c>
      <c r="K3835" s="15">
        <v>5.0392670157069999</v>
      </c>
      <c r="L3835" s="15">
        <v>1.9633507853400001</v>
      </c>
      <c r="M3835" s="15">
        <v>2.6832460732980001</v>
      </c>
      <c r="N3835" s="15">
        <v>82.787958115183002</v>
      </c>
      <c r="O3835" s="15">
        <v>7.0026178010470002</v>
      </c>
      <c r="P3835" s="15">
        <v>4.2689979825149997</v>
      </c>
      <c r="Q3835" s="33">
        <v>0.95116306469199996</v>
      </c>
    </row>
    <row r="3836" spans="2:22" x14ac:dyDescent="0.2">
      <c r="C3836" s="69" t="s">
        <v>18</v>
      </c>
      <c r="D3836" s="64" t="s">
        <v>19</v>
      </c>
      <c r="E3836" s="5" t="s">
        <v>20</v>
      </c>
      <c r="F3836" s="51" t="s">
        <v>624</v>
      </c>
      <c r="G3836" s="6">
        <v>763</v>
      </c>
      <c r="H3836" s="13">
        <v>52.817824377457001</v>
      </c>
      <c r="I3836" s="2">
        <v>32.241153342071001</v>
      </c>
      <c r="J3836" s="2">
        <v>7.339449541284</v>
      </c>
      <c r="K3836" s="2">
        <v>3.9318479685450001</v>
      </c>
      <c r="L3836" s="2">
        <v>1.4416775884669999</v>
      </c>
      <c r="M3836" s="2">
        <v>2.2280471821760002</v>
      </c>
      <c r="N3836" s="2">
        <v>85.058977719528002</v>
      </c>
      <c r="O3836" s="2">
        <v>5.373525557012</v>
      </c>
      <c r="P3836" s="2">
        <v>4.3404825737269999</v>
      </c>
      <c r="Q3836" s="11">
        <v>0.89105730596599997</v>
      </c>
    </row>
    <row r="3837" spans="2:22" x14ac:dyDescent="0.2">
      <c r="C3837" s="70"/>
      <c r="D3837" s="65"/>
      <c r="E3837" s="4" t="s">
        <v>21</v>
      </c>
      <c r="F3837" s="52" t="s">
        <v>624</v>
      </c>
      <c r="G3837" s="7">
        <v>765</v>
      </c>
      <c r="H3837" s="9">
        <v>46.535947712418</v>
      </c>
      <c r="I3837" s="1">
        <v>33.986928104575</v>
      </c>
      <c r="J3837" s="1">
        <v>7.7124183006539999</v>
      </c>
      <c r="K3837" s="1">
        <v>6.1437908496729996</v>
      </c>
      <c r="L3837" s="1">
        <v>2.483660130719</v>
      </c>
      <c r="M3837" s="1">
        <v>3.1372549019610001</v>
      </c>
      <c r="N3837" s="1">
        <v>80.522875816992993</v>
      </c>
      <c r="O3837" s="1">
        <v>8.6274509803920001</v>
      </c>
      <c r="P3837" s="1">
        <v>4.1970310391360002</v>
      </c>
      <c r="Q3837" s="8">
        <v>1.003529897133</v>
      </c>
    </row>
    <row r="3838" spans="2:22" x14ac:dyDescent="0.2">
      <c r="C3838" s="66" t="s">
        <v>22</v>
      </c>
      <c r="D3838" s="66" t="s">
        <v>23</v>
      </c>
      <c r="E3838" s="5" t="s">
        <v>24</v>
      </c>
      <c r="F3838" s="51" t="s">
        <v>624</v>
      </c>
      <c r="G3838" s="6">
        <v>302</v>
      </c>
      <c r="H3838" s="13">
        <v>59.271523178808003</v>
      </c>
      <c r="I3838" s="2">
        <v>29.470198675496999</v>
      </c>
      <c r="J3838" s="2">
        <v>4.3046357615890001</v>
      </c>
      <c r="K3838" s="2">
        <v>2.3178807947019999</v>
      </c>
      <c r="L3838" s="2">
        <v>2.6490066225170001</v>
      </c>
      <c r="M3838" s="2">
        <v>1.9867549668869999</v>
      </c>
      <c r="N3838" s="2">
        <v>88.741721854304998</v>
      </c>
      <c r="O3838" s="2">
        <v>4.9668874172189996</v>
      </c>
      <c r="P3838" s="2">
        <v>4.4324324324319999</v>
      </c>
      <c r="Q3838" s="11">
        <v>0.89565551914700003</v>
      </c>
    </row>
    <row r="3839" spans="2:22" x14ac:dyDescent="0.2">
      <c r="C3839" s="70"/>
      <c r="D3839" s="67"/>
      <c r="E3839" s="4" t="s">
        <v>25</v>
      </c>
      <c r="F3839" s="52" t="s">
        <v>624</v>
      </c>
      <c r="G3839" s="7">
        <v>329</v>
      </c>
      <c r="H3839" s="9">
        <v>58.054711246201002</v>
      </c>
      <c r="I3839" s="1">
        <v>28.267477203647001</v>
      </c>
      <c r="J3839" s="1">
        <v>7.2948328267480003</v>
      </c>
      <c r="K3839" s="1">
        <v>4.2553191489359996</v>
      </c>
      <c r="L3839" s="1">
        <v>0.91185410334299999</v>
      </c>
      <c r="M3839" s="1">
        <v>1.2158054711249999</v>
      </c>
      <c r="N3839" s="1">
        <v>86.322188449847999</v>
      </c>
      <c r="O3839" s="1">
        <v>5.1671732522799996</v>
      </c>
      <c r="P3839" s="1">
        <v>4.4000000000000004</v>
      </c>
      <c r="Q3839" s="8">
        <v>0.87135484118700002</v>
      </c>
    </row>
    <row r="3840" spans="2:22" x14ac:dyDescent="0.2">
      <c r="C3840" s="70"/>
      <c r="D3840" s="67"/>
      <c r="E3840" s="4" t="s">
        <v>26</v>
      </c>
      <c r="F3840" s="52" t="s">
        <v>624</v>
      </c>
      <c r="G3840" s="7">
        <v>355</v>
      </c>
      <c r="H3840" s="9">
        <v>51.830985915493002</v>
      </c>
      <c r="I3840" s="1">
        <v>33.521126760563</v>
      </c>
      <c r="J3840" s="1">
        <v>5.9154929577460003</v>
      </c>
      <c r="K3840" s="1">
        <v>5.6338028169010004</v>
      </c>
      <c r="L3840" s="1">
        <v>1.12676056338</v>
      </c>
      <c r="M3840" s="1">
        <v>1.9718309859150001</v>
      </c>
      <c r="N3840" s="1">
        <v>85.352112676055995</v>
      </c>
      <c r="O3840" s="1">
        <v>6.760563380282</v>
      </c>
      <c r="P3840" s="1">
        <v>4.3189655172409998</v>
      </c>
      <c r="Q3840" s="8">
        <v>0.90721543690100004</v>
      </c>
    </row>
    <row r="3841" spans="3:17" x14ac:dyDescent="0.2">
      <c r="C3841" s="70"/>
      <c r="D3841" s="67"/>
      <c r="E3841" s="4" t="s">
        <v>27</v>
      </c>
      <c r="F3841" s="52" t="s">
        <v>624</v>
      </c>
      <c r="G3841" s="7">
        <v>254</v>
      </c>
      <c r="H3841" s="9">
        <v>40.944881889763998</v>
      </c>
      <c r="I3841" s="1">
        <v>37.007874015748001</v>
      </c>
      <c r="J3841" s="1">
        <v>11.023622047244</v>
      </c>
      <c r="K3841" s="1">
        <v>5.5118110236220001</v>
      </c>
      <c r="L3841" s="1">
        <v>2.3622047244090001</v>
      </c>
      <c r="M3841" s="1">
        <v>3.1496062992130001</v>
      </c>
      <c r="N3841" s="1">
        <v>77.952755905512007</v>
      </c>
      <c r="O3841" s="1">
        <v>7.8740157480309998</v>
      </c>
      <c r="P3841" s="1">
        <v>4.1219512195119998</v>
      </c>
      <c r="Q3841" s="8">
        <v>0.98631754503900004</v>
      </c>
    </row>
    <row r="3842" spans="3:17" x14ac:dyDescent="0.2">
      <c r="C3842" s="70"/>
      <c r="D3842" s="67"/>
      <c r="E3842" s="4" t="s">
        <v>28</v>
      </c>
      <c r="F3842" s="52" t="s">
        <v>624</v>
      </c>
      <c r="G3842" s="7">
        <v>288</v>
      </c>
      <c r="H3842" s="9">
        <v>35.069444444444002</v>
      </c>
      <c r="I3842" s="1">
        <v>38.541666666666998</v>
      </c>
      <c r="J3842" s="1">
        <v>10.069444444444001</v>
      </c>
      <c r="K3842" s="1">
        <v>7.6388888888890003</v>
      </c>
      <c r="L3842" s="1">
        <v>3.125</v>
      </c>
      <c r="M3842" s="1">
        <v>5.5555555555560003</v>
      </c>
      <c r="N3842" s="1">
        <v>73.611111111111001</v>
      </c>
      <c r="O3842" s="1">
        <v>10.763888888888999</v>
      </c>
      <c r="P3842" s="1">
        <v>4.0036764705880001</v>
      </c>
      <c r="Q3842" s="8">
        <v>1.0503844376689999</v>
      </c>
    </row>
    <row r="3843" spans="3:17" x14ac:dyDescent="0.2">
      <c r="C3843" s="70"/>
      <c r="D3843" s="67"/>
      <c r="E3843" s="4" t="s">
        <v>29</v>
      </c>
      <c r="F3843" s="52" t="s">
        <v>624</v>
      </c>
      <c r="G3843" s="7">
        <v>1226</v>
      </c>
      <c r="H3843" s="9">
        <v>47.308319738988999</v>
      </c>
      <c r="I3843" s="1">
        <v>34.013050570962001</v>
      </c>
      <c r="J3843" s="1">
        <v>8.3197389885809994</v>
      </c>
      <c r="K3843" s="1">
        <v>5.7096247960850004</v>
      </c>
      <c r="L3843" s="1">
        <v>1.794453507341</v>
      </c>
      <c r="M3843" s="1">
        <v>2.8548123980420002</v>
      </c>
      <c r="N3843" s="1">
        <v>81.321370309951007</v>
      </c>
      <c r="O3843" s="1">
        <v>7.5040783034259997</v>
      </c>
      <c r="P3843" s="1">
        <v>4.2283795130139996</v>
      </c>
      <c r="Q3843" s="8">
        <v>0.96051490588099997</v>
      </c>
    </row>
    <row r="3844" spans="3:17" x14ac:dyDescent="0.2">
      <c r="C3844" s="70"/>
      <c r="D3844" s="67"/>
      <c r="E3844" s="4" t="s">
        <v>30</v>
      </c>
      <c r="F3844" s="52" t="s">
        <v>624</v>
      </c>
      <c r="G3844" s="7">
        <v>542</v>
      </c>
      <c r="H3844" s="9">
        <v>37.822878228782002</v>
      </c>
      <c r="I3844" s="1">
        <v>37.822878228782002</v>
      </c>
      <c r="J3844" s="1">
        <v>10.516605166052001</v>
      </c>
      <c r="K3844" s="1">
        <v>6.6420664206640003</v>
      </c>
      <c r="L3844" s="1">
        <v>2.7675276752769999</v>
      </c>
      <c r="M3844" s="1">
        <v>4.4280442804430002</v>
      </c>
      <c r="N3844" s="1">
        <v>75.645756457565</v>
      </c>
      <c r="O3844" s="1">
        <v>9.4095940959409994</v>
      </c>
      <c r="P3844" s="1">
        <v>4.0598455598459999</v>
      </c>
      <c r="Q3844" s="8">
        <v>1.021192070553</v>
      </c>
    </row>
    <row r="3845" spans="3:17" x14ac:dyDescent="0.2">
      <c r="C3845" s="70"/>
      <c r="D3845" s="66" t="s">
        <v>20</v>
      </c>
      <c r="E3845" s="5" t="s">
        <v>24</v>
      </c>
      <c r="F3845" s="51" t="s">
        <v>624</v>
      </c>
      <c r="G3845" s="6">
        <v>153</v>
      </c>
      <c r="H3845" s="13">
        <v>59.477124183007</v>
      </c>
      <c r="I3845" s="2">
        <v>28.758169934641</v>
      </c>
      <c r="J3845" s="2">
        <v>4.5751633986930003</v>
      </c>
      <c r="K3845" s="2">
        <v>1.3071895424840001</v>
      </c>
      <c r="L3845" s="2">
        <v>3.2679738562090002</v>
      </c>
      <c r="M3845" s="2">
        <v>2.6143790849670001</v>
      </c>
      <c r="N3845" s="2">
        <v>88.235294117647001</v>
      </c>
      <c r="O3845" s="2">
        <v>4.5751633986930003</v>
      </c>
      <c r="P3845" s="2">
        <v>4.4362416107379996</v>
      </c>
      <c r="Q3845" s="11">
        <v>0.91031734629200001</v>
      </c>
    </row>
    <row r="3846" spans="3:17" x14ac:dyDescent="0.2">
      <c r="C3846" s="70"/>
      <c r="D3846" s="67"/>
      <c r="E3846" s="4" t="s">
        <v>25</v>
      </c>
      <c r="F3846" s="52" t="s">
        <v>624</v>
      </c>
      <c r="G3846" s="7">
        <v>174</v>
      </c>
      <c r="H3846" s="9">
        <v>58.620689655172001</v>
      </c>
      <c r="I3846" s="1">
        <v>27.011494252874002</v>
      </c>
      <c r="J3846" s="1">
        <v>8.6206896551720007</v>
      </c>
      <c r="K3846" s="1">
        <v>4.5977011494250002</v>
      </c>
      <c r="L3846" s="3" t="s">
        <v>61</v>
      </c>
      <c r="M3846" s="1">
        <v>1.149425287356</v>
      </c>
      <c r="N3846" s="1">
        <v>85.632183908046002</v>
      </c>
      <c r="O3846" s="1">
        <v>4.5977011494250002</v>
      </c>
      <c r="P3846" s="1">
        <v>4.4127906976739997</v>
      </c>
      <c r="Q3846" s="8">
        <v>0.83663157983699998</v>
      </c>
    </row>
    <row r="3847" spans="3:17" x14ac:dyDescent="0.2">
      <c r="C3847" s="70"/>
      <c r="D3847" s="67"/>
      <c r="E3847" s="4" t="s">
        <v>26</v>
      </c>
      <c r="F3847" s="52" t="s">
        <v>624</v>
      </c>
      <c r="G3847" s="7">
        <v>180</v>
      </c>
      <c r="H3847" s="9">
        <v>54.444444444444002</v>
      </c>
      <c r="I3847" s="1">
        <v>32.777777777777999</v>
      </c>
      <c r="J3847" s="1">
        <v>5</v>
      </c>
      <c r="K3847" s="1">
        <v>5.5555555555560003</v>
      </c>
      <c r="L3847" s="1">
        <v>0.555555555556</v>
      </c>
      <c r="M3847" s="1">
        <v>1.666666666667</v>
      </c>
      <c r="N3847" s="1">
        <v>87.222222222222001</v>
      </c>
      <c r="O3847" s="1">
        <v>6.1111111111109997</v>
      </c>
      <c r="P3847" s="1">
        <v>4.3728813559319999</v>
      </c>
      <c r="Q3847" s="8">
        <v>0.86402148578000004</v>
      </c>
    </row>
    <row r="3848" spans="3:17" x14ac:dyDescent="0.2">
      <c r="C3848" s="70"/>
      <c r="D3848" s="67"/>
      <c r="E3848" s="4" t="s">
        <v>27</v>
      </c>
      <c r="F3848" s="52" t="s">
        <v>624</v>
      </c>
      <c r="G3848" s="7">
        <v>121</v>
      </c>
      <c r="H3848" s="9">
        <v>47.933884297520997</v>
      </c>
      <c r="I3848" s="1">
        <v>37.190082644627999</v>
      </c>
      <c r="J3848" s="1">
        <v>8.2644628099169992</v>
      </c>
      <c r="K3848" s="1">
        <v>1.6528925619829999</v>
      </c>
      <c r="L3848" s="1">
        <v>2.4793388429749998</v>
      </c>
      <c r="M3848" s="1">
        <v>2.4793388429749998</v>
      </c>
      <c r="N3848" s="1">
        <v>85.123966942148996</v>
      </c>
      <c r="O3848" s="1">
        <v>4.1322314049589997</v>
      </c>
      <c r="P3848" s="1">
        <v>4.2966101694920003</v>
      </c>
      <c r="Q3848" s="8">
        <v>0.88972599290999999</v>
      </c>
    </row>
    <row r="3849" spans="3:17" x14ac:dyDescent="0.2">
      <c r="C3849" s="70"/>
      <c r="D3849" s="67"/>
      <c r="E3849" s="4" t="s">
        <v>28</v>
      </c>
      <c r="F3849" s="52" t="s">
        <v>624</v>
      </c>
      <c r="G3849" s="7">
        <v>135</v>
      </c>
      <c r="H3849" s="9">
        <v>40</v>
      </c>
      <c r="I3849" s="1">
        <v>37.777777777777999</v>
      </c>
      <c r="J3849" s="1">
        <v>11.111111111111001</v>
      </c>
      <c r="K3849" s="1">
        <v>5.9259259259260002</v>
      </c>
      <c r="L3849" s="1">
        <v>1.481481481481</v>
      </c>
      <c r="M3849" s="1">
        <v>3.7037037037039999</v>
      </c>
      <c r="N3849" s="1">
        <v>77.777777777777999</v>
      </c>
      <c r="O3849" s="1">
        <v>7.4074074074069998</v>
      </c>
      <c r="P3849" s="1">
        <v>4.1307692307690003</v>
      </c>
      <c r="Q3849" s="8">
        <v>0.95144493572300004</v>
      </c>
    </row>
    <row r="3850" spans="3:17" x14ac:dyDescent="0.2">
      <c r="C3850" s="70"/>
      <c r="D3850" s="67"/>
      <c r="E3850" s="4" t="s">
        <v>29</v>
      </c>
      <c r="F3850" s="52" t="s">
        <v>624</v>
      </c>
      <c r="G3850" s="7">
        <v>610</v>
      </c>
      <c r="H3850" s="9">
        <v>51.147540983607001</v>
      </c>
      <c r="I3850" s="1">
        <v>33.114754098360997</v>
      </c>
      <c r="J3850" s="1">
        <v>8.0327868852460007</v>
      </c>
      <c r="K3850" s="1">
        <v>4.5901639344260001</v>
      </c>
      <c r="L3850" s="1">
        <v>0.98360655737699998</v>
      </c>
      <c r="M3850" s="1">
        <v>2.1311475409840002</v>
      </c>
      <c r="N3850" s="1">
        <v>84.262295081966997</v>
      </c>
      <c r="O3850" s="1">
        <v>5.5737704918029998</v>
      </c>
      <c r="P3850" s="1">
        <v>4.3165829145729999</v>
      </c>
      <c r="Q3850" s="8">
        <v>0.88534472596900005</v>
      </c>
    </row>
    <row r="3851" spans="3:17" x14ac:dyDescent="0.2">
      <c r="C3851" s="70"/>
      <c r="D3851" s="67"/>
      <c r="E3851" s="4" t="s">
        <v>30</v>
      </c>
      <c r="F3851" s="52" t="s">
        <v>624</v>
      </c>
      <c r="G3851" s="7">
        <v>256</v>
      </c>
      <c r="H3851" s="9">
        <v>43.75</v>
      </c>
      <c r="I3851" s="1">
        <v>37.5</v>
      </c>
      <c r="J3851" s="1">
        <v>9.765625</v>
      </c>
      <c r="K3851" s="1">
        <v>3.90625</v>
      </c>
      <c r="L3851" s="1">
        <v>1.953125</v>
      </c>
      <c r="M3851" s="1">
        <v>3.125</v>
      </c>
      <c r="N3851" s="1">
        <v>81.25</v>
      </c>
      <c r="O3851" s="1">
        <v>5.859375</v>
      </c>
      <c r="P3851" s="1">
        <v>4.2096774193549997</v>
      </c>
      <c r="Q3851" s="8">
        <v>0.92446893430800003</v>
      </c>
    </row>
    <row r="3852" spans="3:17" x14ac:dyDescent="0.2">
      <c r="C3852" s="70"/>
      <c r="D3852" s="66" t="s">
        <v>21</v>
      </c>
      <c r="E3852" s="5" t="s">
        <v>24</v>
      </c>
      <c r="F3852" s="51" t="s">
        <v>624</v>
      </c>
      <c r="G3852" s="6">
        <v>149</v>
      </c>
      <c r="H3852" s="13">
        <v>59.060402684564004</v>
      </c>
      <c r="I3852" s="2">
        <v>30.201342281879</v>
      </c>
      <c r="J3852" s="2">
        <v>4.0268456375839996</v>
      </c>
      <c r="K3852" s="2">
        <v>3.355704697987</v>
      </c>
      <c r="L3852" s="2">
        <v>2.0134228187919998</v>
      </c>
      <c r="M3852" s="2">
        <v>1.342281879195</v>
      </c>
      <c r="N3852" s="2">
        <v>89.261744966443004</v>
      </c>
      <c r="O3852" s="2">
        <v>5.3691275167789998</v>
      </c>
      <c r="P3852" s="2">
        <v>4.4285714285709998</v>
      </c>
      <c r="Q3852" s="11">
        <v>0.88364128344500004</v>
      </c>
    </row>
    <row r="3853" spans="3:17" x14ac:dyDescent="0.2">
      <c r="C3853" s="70"/>
      <c r="D3853" s="67"/>
      <c r="E3853" s="4" t="s">
        <v>25</v>
      </c>
      <c r="F3853" s="52" t="s">
        <v>624</v>
      </c>
      <c r="G3853" s="7">
        <v>155</v>
      </c>
      <c r="H3853" s="9">
        <v>57.419354838709999</v>
      </c>
      <c r="I3853" s="1">
        <v>29.677419354839</v>
      </c>
      <c r="J3853" s="1">
        <v>5.8064516129030004</v>
      </c>
      <c r="K3853" s="1">
        <v>3.8709677419349999</v>
      </c>
      <c r="L3853" s="1">
        <v>1.935483870968</v>
      </c>
      <c r="M3853" s="1">
        <v>1.2903225806450001</v>
      </c>
      <c r="N3853" s="1">
        <v>87.096774193548001</v>
      </c>
      <c r="O3853" s="1">
        <v>5.8064516129030004</v>
      </c>
      <c r="P3853" s="1">
        <v>4.3856209150329999</v>
      </c>
      <c r="Q3853" s="8">
        <v>0.91136236226300005</v>
      </c>
    </row>
    <row r="3854" spans="3:17" x14ac:dyDescent="0.2">
      <c r="C3854" s="70"/>
      <c r="D3854" s="67"/>
      <c r="E3854" s="4" t="s">
        <v>26</v>
      </c>
      <c r="F3854" s="52" t="s">
        <v>624</v>
      </c>
      <c r="G3854" s="7">
        <v>175</v>
      </c>
      <c r="H3854" s="9">
        <v>49.142857142856997</v>
      </c>
      <c r="I3854" s="1">
        <v>34.285714285714</v>
      </c>
      <c r="J3854" s="1">
        <v>6.8571428571429998</v>
      </c>
      <c r="K3854" s="1">
        <v>5.7142857142860004</v>
      </c>
      <c r="L3854" s="1">
        <v>1.714285714286</v>
      </c>
      <c r="M3854" s="1">
        <v>2.285714285714</v>
      </c>
      <c r="N3854" s="1">
        <v>83.428571428571004</v>
      </c>
      <c r="O3854" s="1">
        <v>7.4285714285709998</v>
      </c>
      <c r="P3854" s="1">
        <v>4.2631578947369997</v>
      </c>
      <c r="Q3854" s="8">
        <v>0.94917268848699998</v>
      </c>
    </row>
    <row r="3855" spans="3:17" x14ac:dyDescent="0.2">
      <c r="C3855" s="70"/>
      <c r="D3855" s="67"/>
      <c r="E3855" s="4" t="s">
        <v>27</v>
      </c>
      <c r="F3855" s="52" t="s">
        <v>624</v>
      </c>
      <c r="G3855" s="7">
        <v>133</v>
      </c>
      <c r="H3855" s="9">
        <v>34.586466165414002</v>
      </c>
      <c r="I3855" s="1">
        <v>36.842105263157997</v>
      </c>
      <c r="J3855" s="1">
        <v>13.533834586466</v>
      </c>
      <c r="K3855" s="1">
        <v>9.0225563909769999</v>
      </c>
      <c r="L3855" s="1">
        <v>2.255639097744</v>
      </c>
      <c r="M3855" s="1">
        <v>3.7593984962409999</v>
      </c>
      <c r="N3855" s="1">
        <v>71.428571428571004</v>
      </c>
      <c r="O3855" s="1">
        <v>11.278195488722</v>
      </c>
      <c r="P3855" s="1">
        <v>3.9609375</v>
      </c>
      <c r="Q3855" s="8">
        <v>1.0454426312689999</v>
      </c>
    </row>
    <row r="3856" spans="3:17" x14ac:dyDescent="0.2">
      <c r="C3856" s="70"/>
      <c r="D3856" s="67"/>
      <c r="E3856" s="4" t="s">
        <v>28</v>
      </c>
      <c r="F3856" s="52" t="s">
        <v>624</v>
      </c>
      <c r="G3856" s="7">
        <v>153</v>
      </c>
      <c r="H3856" s="9">
        <v>30.718954248366</v>
      </c>
      <c r="I3856" s="1">
        <v>39.215686274509999</v>
      </c>
      <c r="J3856" s="1">
        <v>9.1503267973860005</v>
      </c>
      <c r="K3856" s="1">
        <v>9.1503267973860005</v>
      </c>
      <c r="L3856" s="1">
        <v>4.5751633986930003</v>
      </c>
      <c r="M3856" s="1">
        <v>7.1895424836600004</v>
      </c>
      <c r="N3856" s="1">
        <v>69.934640522875995</v>
      </c>
      <c r="O3856" s="1">
        <v>13.725490196078001</v>
      </c>
      <c r="P3856" s="1">
        <v>3.887323943662</v>
      </c>
      <c r="Q3856" s="8">
        <v>1.1241929590640001</v>
      </c>
    </row>
    <row r="3857" spans="3:17" x14ac:dyDescent="0.2">
      <c r="C3857" s="70"/>
      <c r="D3857" s="67"/>
      <c r="E3857" s="4" t="s">
        <v>29</v>
      </c>
      <c r="F3857" s="52" t="s">
        <v>624</v>
      </c>
      <c r="G3857" s="7">
        <v>616</v>
      </c>
      <c r="H3857" s="9">
        <v>43.506493506494003</v>
      </c>
      <c r="I3857" s="1">
        <v>34.902597402597003</v>
      </c>
      <c r="J3857" s="1">
        <v>8.603896103896</v>
      </c>
      <c r="K3857" s="1">
        <v>6.8181818181820004</v>
      </c>
      <c r="L3857" s="1">
        <v>2.5974025974030002</v>
      </c>
      <c r="M3857" s="1">
        <v>3.5714285714290002</v>
      </c>
      <c r="N3857" s="1">
        <v>78.409090909091006</v>
      </c>
      <c r="O3857" s="1">
        <v>9.4155844155840001</v>
      </c>
      <c r="P3857" s="1">
        <v>4.1397306397309999</v>
      </c>
      <c r="Q3857" s="8">
        <v>1.0236679387080001</v>
      </c>
    </row>
    <row r="3858" spans="3:17" x14ac:dyDescent="0.2">
      <c r="C3858" s="70"/>
      <c r="D3858" s="67"/>
      <c r="E3858" s="4" t="s">
        <v>30</v>
      </c>
      <c r="F3858" s="52" t="s">
        <v>624</v>
      </c>
      <c r="G3858" s="7">
        <v>286</v>
      </c>
      <c r="H3858" s="9">
        <v>32.517482517483003</v>
      </c>
      <c r="I3858" s="1">
        <v>38.111888111888</v>
      </c>
      <c r="J3858" s="1">
        <v>11.188811188811</v>
      </c>
      <c r="K3858" s="1">
        <v>9.0909090909089993</v>
      </c>
      <c r="L3858" s="1">
        <v>3.4965034965030002</v>
      </c>
      <c r="M3858" s="1">
        <v>5.594405594406</v>
      </c>
      <c r="N3858" s="1">
        <v>70.629370629370996</v>
      </c>
      <c r="O3858" s="1">
        <v>12.587412587413001</v>
      </c>
      <c r="P3858" s="1">
        <v>3.922222222222</v>
      </c>
      <c r="Q3858" s="8">
        <v>1.0861867863400001</v>
      </c>
    </row>
    <row r="3859" spans="3:17" x14ac:dyDescent="0.2">
      <c r="C3859" s="66" t="s">
        <v>31</v>
      </c>
      <c r="D3859" s="66" t="s">
        <v>23</v>
      </c>
      <c r="E3859" s="5" t="s">
        <v>32</v>
      </c>
      <c r="F3859" s="51" t="s">
        <v>624</v>
      </c>
      <c r="G3859" s="6">
        <v>72</v>
      </c>
      <c r="H3859" s="13">
        <v>34.722222222222001</v>
      </c>
      <c r="I3859" s="2">
        <v>37.5</v>
      </c>
      <c r="J3859" s="2">
        <v>13.888888888888999</v>
      </c>
      <c r="K3859" s="2">
        <v>6.9444444444439997</v>
      </c>
      <c r="L3859" s="2">
        <v>2.7777777777780002</v>
      </c>
      <c r="M3859" s="2">
        <v>4.166666666667</v>
      </c>
      <c r="N3859" s="2">
        <v>72.222222222222001</v>
      </c>
      <c r="O3859" s="2">
        <v>9.7222222222219994</v>
      </c>
      <c r="P3859" s="2">
        <v>3.9855072463769998</v>
      </c>
      <c r="Q3859" s="11">
        <v>1.036009789063</v>
      </c>
    </row>
    <row r="3860" spans="3:17" ht="26" x14ac:dyDescent="0.2">
      <c r="C3860" s="70"/>
      <c r="D3860" s="67"/>
      <c r="E3860" s="4" t="s">
        <v>33</v>
      </c>
      <c r="F3860" s="52" t="s">
        <v>624</v>
      </c>
      <c r="G3860" s="7">
        <v>1007</v>
      </c>
      <c r="H3860" s="9">
        <v>58.291956305859003</v>
      </c>
      <c r="I3860" s="1">
        <v>29.692154915591001</v>
      </c>
      <c r="J3860" s="1">
        <v>5.9582919563059997</v>
      </c>
      <c r="K3860" s="1">
        <v>2.581926514399</v>
      </c>
      <c r="L3860" s="1">
        <v>1.0923535253229999</v>
      </c>
      <c r="M3860" s="1">
        <v>2.3833167825219999</v>
      </c>
      <c r="N3860" s="1">
        <v>87.984111221449993</v>
      </c>
      <c r="O3860" s="1">
        <v>3.6742800397219999</v>
      </c>
      <c r="P3860" s="1">
        <v>4.4496439471010003</v>
      </c>
      <c r="Q3860" s="8">
        <v>0.81436778133700005</v>
      </c>
    </row>
    <row r="3861" spans="3:17" ht="39" x14ac:dyDescent="0.2">
      <c r="C3861" s="70"/>
      <c r="D3861" s="67"/>
      <c r="E3861" s="4" t="s">
        <v>34</v>
      </c>
      <c r="F3861" s="52" t="s">
        <v>625</v>
      </c>
      <c r="G3861" s="7">
        <v>15</v>
      </c>
      <c r="H3861" s="9">
        <v>13.333333333333</v>
      </c>
      <c r="I3861" s="1">
        <v>53.333333333333002</v>
      </c>
      <c r="J3861" s="1">
        <v>20</v>
      </c>
      <c r="K3861" s="1">
        <v>6.666666666667</v>
      </c>
      <c r="L3861" s="1">
        <v>6.666666666667</v>
      </c>
      <c r="M3861" s="3" t="s">
        <v>61</v>
      </c>
      <c r="N3861" s="1">
        <v>66.666666666666998</v>
      </c>
      <c r="O3861" s="1">
        <v>13.333333333333</v>
      </c>
      <c r="P3861" s="1">
        <v>3.6</v>
      </c>
      <c r="Q3861" s="8">
        <v>1.0555973258239999</v>
      </c>
    </row>
    <row r="3862" spans="3:17" ht="39" x14ac:dyDescent="0.2">
      <c r="C3862" s="70"/>
      <c r="D3862" s="67"/>
      <c r="E3862" s="4" t="s">
        <v>35</v>
      </c>
      <c r="F3862" s="52" t="s">
        <v>624</v>
      </c>
      <c r="G3862" s="7">
        <v>197</v>
      </c>
      <c r="H3862" s="9">
        <v>39.086294416244002</v>
      </c>
      <c r="I3862" s="1">
        <v>39.086294416244002</v>
      </c>
      <c r="J3862" s="1">
        <v>8.1218274111680007</v>
      </c>
      <c r="K3862" s="1">
        <v>10.152284263959</v>
      </c>
      <c r="L3862" s="1">
        <v>2.5380710659900001</v>
      </c>
      <c r="M3862" s="1">
        <v>1.0152284263960001</v>
      </c>
      <c r="N3862" s="1">
        <v>78.172588832486994</v>
      </c>
      <c r="O3862" s="1">
        <v>12.690355329949</v>
      </c>
      <c r="P3862" s="1">
        <v>4.0307692307689997</v>
      </c>
      <c r="Q3862" s="8">
        <v>1.059603564788</v>
      </c>
    </row>
    <row r="3863" spans="3:17" ht="26" x14ac:dyDescent="0.2">
      <c r="C3863" s="70"/>
      <c r="D3863" s="67"/>
      <c r="E3863" s="4" t="s">
        <v>36</v>
      </c>
      <c r="F3863" s="52" t="s">
        <v>624</v>
      </c>
      <c r="G3863" s="7">
        <v>205</v>
      </c>
      <c r="H3863" s="9">
        <v>26.341463414633999</v>
      </c>
      <c r="I3863" s="1">
        <v>43.414634146341001</v>
      </c>
      <c r="J3863" s="1">
        <v>10.243902439024</v>
      </c>
      <c r="K3863" s="1">
        <v>11.707317073171</v>
      </c>
      <c r="L3863" s="1">
        <v>4.3902439024389999</v>
      </c>
      <c r="M3863" s="1">
        <v>3.90243902439</v>
      </c>
      <c r="N3863" s="1">
        <v>69.756097560976002</v>
      </c>
      <c r="O3863" s="1">
        <v>16.097560975610001</v>
      </c>
      <c r="P3863" s="1">
        <v>3.7868020304569998</v>
      </c>
      <c r="Q3863" s="8">
        <v>1.113565896805</v>
      </c>
    </row>
    <row r="3864" spans="3:17" x14ac:dyDescent="0.2">
      <c r="C3864" s="70"/>
      <c r="D3864" s="67"/>
      <c r="E3864" s="4" t="s">
        <v>37</v>
      </c>
      <c r="F3864" s="52" t="s">
        <v>625</v>
      </c>
      <c r="G3864" s="7">
        <v>32</v>
      </c>
      <c r="H3864" s="9">
        <v>43.75</v>
      </c>
      <c r="I3864" s="1">
        <v>18.75</v>
      </c>
      <c r="J3864" s="1">
        <v>15.625</v>
      </c>
      <c r="K3864" s="1">
        <v>3.125</v>
      </c>
      <c r="L3864" s="1">
        <v>6.25</v>
      </c>
      <c r="M3864" s="1">
        <v>12.5</v>
      </c>
      <c r="N3864" s="1">
        <v>62.5</v>
      </c>
      <c r="O3864" s="1">
        <v>9.375</v>
      </c>
      <c r="P3864" s="1">
        <v>4.0357142857139996</v>
      </c>
      <c r="Q3864" s="8">
        <v>1.2317450089999999</v>
      </c>
    </row>
    <row r="3865" spans="3:17" x14ac:dyDescent="0.2">
      <c r="C3865" s="70"/>
      <c r="D3865" s="66" t="s">
        <v>20</v>
      </c>
      <c r="E3865" s="5" t="s">
        <v>32</v>
      </c>
      <c r="F3865" s="51" t="s">
        <v>625</v>
      </c>
      <c r="G3865" s="6">
        <v>38</v>
      </c>
      <c r="H3865" s="13">
        <v>31.578947368421002</v>
      </c>
      <c r="I3865" s="2">
        <v>36.842105263157997</v>
      </c>
      <c r="J3865" s="2">
        <v>13.157894736842</v>
      </c>
      <c r="K3865" s="2">
        <v>10.526315789473999</v>
      </c>
      <c r="L3865" s="2">
        <v>2.6315789473679998</v>
      </c>
      <c r="M3865" s="2">
        <v>5.2631578947369997</v>
      </c>
      <c r="N3865" s="2">
        <v>68.421052631579002</v>
      </c>
      <c r="O3865" s="2">
        <v>13.157894736842</v>
      </c>
      <c r="P3865" s="2">
        <v>3.8888888888889999</v>
      </c>
      <c r="Q3865" s="11">
        <v>1.0896336940919999</v>
      </c>
    </row>
    <row r="3866" spans="3:17" ht="26" x14ac:dyDescent="0.2">
      <c r="C3866" s="70"/>
      <c r="D3866" s="67"/>
      <c r="E3866" s="4" t="s">
        <v>33</v>
      </c>
      <c r="F3866" s="52" t="s">
        <v>624</v>
      </c>
      <c r="G3866" s="7">
        <v>566</v>
      </c>
      <c r="H3866" s="9">
        <v>60.070671378092001</v>
      </c>
      <c r="I3866" s="1">
        <v>30.212014134276</v>
      </c>
      <c r="J3866" s="1">
        <v>5.3003533568899996</v>
      </c>
      <c r="K3866" s="1">
        <v>1.766784452297</v>
      </c>
      <c r="L3866" s="1">
        <v>0.70671378091899995</v>
      </c>
      <c r="M3866" s="1">
        <v>1.9434628975270001</v>
      </c>
      <c r="N3866" s="1">
        <v>90.282685512366996</v>
      </c>
      <c r="O3866" s="1">
        <v>2.473498233216</v>
      </c>
      <c r="P3866" s="1">
        <v>4.5009009009009997</v>
      </c>
      <c r="Q3866" s="8">
        <v>0.744109903121</v>
      </c>
    </row>
    <row r="3867" spans="3:17" ht="39" x14ac:dyDescent="0.2">
      <c r="C3867" s="70"/>
      <c r="D3867" s="67"/>
      <c r="E3867" s="4" t="s">
        <v>34</v>
      </c>
      <c r="F3867" s="52" t="s">
        <v>625</v>
      </c>
      <c r="G3867" s="7">
        <v>7</v>
      </c>
      <c r="H3867" s="9">
        <v>14.285714285714</v>
      </c>
      <c r="I3867" s="1">
        <v>42.857142857143003</v>
      </c>
      <c r="J3867" s="1">
        <v>42.857142857143003</v>
      </c>
      <c r="K3867" s="3" t="s">
        <v>61</v>
      </c>
      <c r="L3867" s="3" t="s">
        <v>61</v>
      </c>
      <c r="M3867" s="3" t="s">
        <v>61</v>
      </c>
      <c r="N3867" s="1">
        <v>57.142857142856997</v>
      </c>
      <c r="O3867" s="3" t="s">
        <v>61</v>
      </c>
      <c r="P3867" s="1">
        <v>3.714285714286</v>
      </c>
      <c r="Q3867" s="8">
        <v>0.75592894601799998</v>
      </c>
    </row>
    <row r="3868" spans="3:17" ht="39" x14ac:dyDescent="0.2">
      <c r="C3868" s="70"/>
      <c r="D3868" s="67"/>
      <c r="E3868" s="4" t="s">
        <v>35</v>
      </c>
      <c r="F3868" s="52" t="s">
        <v>624</v>
      </c>
      <c r="G3868" s="7">
        <v>78</v>
      </c>
      <c r="H3868" s="9">
        <v>33.333333333333002</v>
      </c>
      <c r="I3868" s="1">
        <v>44.871794871794997</v>
      </c>
      <c r="J3868" s="1">
        <v>10.25641025641</v>
      </c>
      <c r="K3868" s="1">
        <v>8.9743589743589993</v>
      </c>
      <c r="L3868" s="1">
        <v>2.564102564103</v>
      </c>
      <c r="M3868" s="3" t="s">
        <v>61</v>
      </c>
      <c r="N3868" s="1">
        <v>78.205128205128005</v>
      </c>
      <c r="O3868" s="1">
        <v>11.538461538462</v>
      </c>
      <c r="P3868" s="1">
        <v>3.9743589743590002</v>
      </c>
      <c r="Q3868" s="8">
        <v>1.0189676335860001</v>
      </c>
    </row>
    <row r="3869" spans="3:17" ht="26" x14ac:dyDescent="0.2">
      <c r="C3869" s="70"/>
      <c r="D3869" s="67"/>
      <c r="E3869" s="4" t="s">
        <v>36</v>
      </c>
      <c r="F3869" s="52" t="s">
        <v>624</v>
      </c>
      <c r="G3869" s="7">
        <v>58</v>
      </c>
      <c r="H3869" s="9">
        <v>27.586206896552</v>
      </c>
      <c r="I3869" s="1">
        <v>36.206896551724</v>
      </c>
      <c r="J3869" s="1">
        <v>15.517241379310001</v>
      </c>
      <c r="K3869" s="1">
        <v>15.517241379310001</v>
      </c>
      <c r="L3869" s="1">
        <v>3.4482758620689999</v>
      </c>
      <c r="M3869" s="1">
        <v>1.7241379310339999</v>
      </c>
      <c r="N3869" s="1">
        <v>63.793103448276</v>
      </c>
      <c r="O3869" s="1">
        <v>18.965517241379001</v>
      </c>
      <c r="P3869" s="1">
        <v>3.7017543859650002</v>
      </c>
      <c r="Q3869" s="8">
        <v>1.14898887662</v>
      </c>
    </row>
    <row r="3870" spans="3:17" x14ac:dyDescent="0.2">
      <c r="C3870" s="70"/>
      <c r="D3870" s="67"/>
      <c r="E3870" s="4" t="s">
        <v>37</v>
      </c>
      <c r="F3870" s="52" t="s">
        <v>625</v>
      </c>
      <c r="G3870" s="7">
        <v>16</v>
      </c>
      <c r="H3870" s="9">
        <v>50</v>
      </c>
      <c r="I3870" s="1">
        <v>12.5</v>
      </c>
      <c r="J3870" s="1">
        <v>6.25</v>
      </c>
      <c r="K3870" s="3" t="s">
        <v>61</v>
      </c>
      <c r="L3870" s="1">
        <v>12.5</v>
      </c>
      <c r="M3870" s="1">
        <v>18.75</v>
      </c>
      <c r="N3870" s="1">
        <v>62.5</v>
      </c>
      <c r="O3870" s="1">
        <v>12.5</v>
      </c>
      <c r="P3870" s="1">
        <v>4.0769230769230003</v>
      </c>
      <c r="Q3870" s="8">
        <v>1.4978617237880001</v>
      </c>
    </row>
    <row r="3871" spans="3:17" x14ac:dyDescent="0.2">
      <c r="C3871" s="70"/>
      <c r="D3871" s="66" t="s">
        <v>21</v>
      </c>
      <c r="E3871" s="5" t="s">
        <v>32</v>
      </c>
      <c r="F3871" s="51" t="s">
        <v>625</v>
      </c>
      <c r="G3871" s="6">
        <v>34</v>
      </c>
      <c r="H3871" s="13">
        <v>38.235294117647001</v>
      </c>
      <c r="I3871" s="2">
        <v>38.235294117647001</v>
      </c>
      <c r="J3871" s="2">
        <v>14.705882352941</v>
      </c>
      <c r="K3871" s="2">
        <v>2.9411764705880001</v>
      </c>
      <c r="L3871" s="2">
        <v>2.9411764705880001</v>
      </c>
      <c r="M3871" s="2">
        <v>2.9411764705880001</v>
      </c>
      <c r="N3871" s="2">
        <v>76.470588235294002</v>
      </c>
      <c r="O3871" s="2">
        <v>5.8823529411760003</v>
      </c>
      <c r="P3871" s="2">
        <v>4.0909090909090002</v>
      </c>
      <c r="Q3871" s="11">
        <v>0.97991186987800005</v>
      </c>
    </row>
    <row r="3872" spans="3:17" ht="26" x14ac:dyDescent="0.2">
      <c r="C3872" s="70"/>
      <c r="D3872" s="67"/>
      <c r="E3872" s="4" t="s">
        <v>33</v>
      </c>
      <c r="F3872" s="52" t="s">
        <v>624</v>
      </c>
      <c r="G3872" s="7">
        <v>441</v>
      </c>
      <c r="H3872" s="9">
        <v>56.009070294784998</v>
      </c>
      <c r="I3872" s="1">
        <v>29.024943310657999</v>
      </c>
      <c r="J3872" s="1">
        <v>6.8027210884349998</v>
      </c>
      <c r="K3872" s="1">
        <v>3.6281179138319999</v>
      </c>
      <c r="L3872" s="1">
        <v>1.587301587302</v>
      </c>
      <c r="M3872" s="1">
        <v>2.947845804989</v>
      </c>
      <c r="N3872" s="1">
        <v>85.034013605441999</v>
      </c>
      <c r="O3872" s="1">
        <v>5.2154195011339999</v>
      </c>
      <c r="P3872" s="1">
        <v>4.3831775700930002</v>
      </c>
      <c r="Q3872" s="8">
        <v>0.89384949996200003</v>
      </c>
    </row>
    <row r="3873" spans="3:17" ht="39" x14ac:dyDescent="0.2">
      <c r="C3873" s="70"/>
      <c r="D3873" s="67"/>
      <c r="E3873" s="4" t="s">
        <v>34</v>
      </c>
      <c r="F3873" s="52" t="s">
        <v>625</v>
      </c>
      <c r="G3873" s="7">
        <v>8</v>
      </c>
      <c r="H3873" s="9">
        <v>12.5</v>
      </c>
      <c r="I3873" s="1">
        <v>62.5</v>
      </c>
      <c r="J3873" s="3" t="s">
        <v>61</v>
      </c>
      <c r="K3873" s="1">
        <v>12.5</v>
      </c>
      <c r="L3873" s="1">
        <v>12.5</v>
      </c>
      <c r="M3873" s="3" t="s">
        <v>61</v>
      </c>
      <c r="N3873" s="1">
        <v>75</v>
      </c>
      <c r="O3873" s="1">
        <v>25</v>
      </c>
      <c r="P3873" s="1">
        <v>3.5</v>
      </c>
      <c r="Q3873" s="8">
        <v>1.3093073414159999</v>
      </c>
    </row>
    <row r="3874" spans="3:17" ht="39" x14ac:dyDescent="0.2">
      <c r="C3874" s="70"/>
      <c r="D3874" s="67"/>
      <c r="E3874" s="4" t="s">
        <v>35</v>
      </c>
      <c r="F3874" s="52" t="s">
        <v>624</v>
      </c>
      <c r="G3874" s="7">
        <v>119</v>
      </c>
      <c r="H3874" s="9">
        <v>42.857142857143003</v>
      </c>
      <c r="I3874" s="1">
        <v>35.294117647058997</v>
      </c>
      <c r="J3874" s="1">
        <v>6.72268907563</v>
      </c>
      <c r="K3874" s="1">
        <v>10.924369747899</v>
      </c>
      <c r="L3874" s="1">
        <v>2.5210084033609998</v>
      </c>
      <c r="M3874" s="1">
        <v>1.680672268908</v>
      </c>
      <c r="N3874" s="1">
        <v>78.151260504202</v>
      </c>
      <c r="O3874" s="1">
        <v>13.445378151261</v>
      </c>
      <c r="P3874" s="1">
        <v>4.0683760683759997</v>
      </c>
      <c r="Q3874" s="8">
        <v>1.0885493013600001</v>
      </c>
    </row>
    <row r="3875" spans="3:17" ht="26" x14ac:dyDescent="0.2">
      <c r="C3875" s="70"/>
      <c r="D3875" s="67"/>
      <c r="E3875" s="4" t="s">
        <v>36</v>
      </c>
      <c r="F3875" s="52" t="s">
        <v>624</v>
      </c>
      <c r="G3875" s="7">
        <v>147</v>
      </c>
      <c r="H3875" s="9">
        <v>25.850340136054001</v>
      </c>
      <c r="I3875" s="1">
        <v>46.258503401360997</v>
      </c>
      <c r="J3875" s="1">
        <v>8.1632653061219997</v>
      </c>
      <c r="K3875" s="1">
        <v>10.204081632653001</v>
      </c>
      <c r="L3875" s="1">
        <v>4.7619047619049999</v>
      </c>
      <c r="M3875" s="1">
        <v>4.7619047619049999</v>
      </c>
      <c r="N3875" s="1">
        <v>72.108843537414998</v>
      </c>
      <c r="O3875" s="1">
        <v>14.965986394558</v>
      </c>
      <c r="P3875" s="1">
        <v>3.8214285714290002</v>
      </c>
      <c r="Q3875" s="8">
        <v>1.101129943801</v>
      </c>
    </row>
    <row r="3876" spans="3:17" x14ac:dyDescent="0.2">
      <c r="C3876" s="70"/>
      <c r="D3876" s="67"/>
      <c r="E3876" s="4" t="s">
        <v>37</v>
      </c>
      <c r="F3876" s="52" t="s">
        <v>625</v>
      </c>
      <c r="G3876" s="7">
        <v>16</v>
      </c>
      <c r="H3876" s="9">
        <v>37.5</v>
      </c>
      <c r="I3876" s="1">
        <v>25</v>
      </c>
      <c r="J3876" s="1">
        <v>25</v>
      </c>
      <c r="K3876" s="1">
        <v>6.25</v>
      </c>
      <c r="L3876" s="3" t="s">
        <v>61</v>
      </c>
      <c r="M3876" s="1">
        <v>6.25</v>
      </c>
      <c r="N3876" s="1">
        <v>62.5</v>
      </c>
      <c r="O3876" s="1">
        <v>6.25</v>
      </c>
      <c r="P3876" s="1">
        <v>4</v>
      </c>
      <c r="Q3876" s="8">
        <v>1</v>
      </c>
    </row>
    <row r="3877" spans="3:17" x14ac:dyDescent="0.2">
      <c r="C3877" s="66" t="s">
        <v>38</v>
      </c>
      <c r="D3877" s="66" t="s">
        <v>23</v>
      </c>
      <c r="E3877" s="5" t="s">
        <v>39</v>
      </c>
      <c r="F3877" s="51" t="s">
        <v>624</v>
      </c>
      <c r="G3877" s="6">
        <v>458</v>
      </c>
      <c r="H3877" s="13">
        <v>32.096069868995997</v>
      </c>
      <c r="I3877" s="2">
        <v>40.611353711790002</v>
      </c>
      <c r="J3877" s="2">
        <v>10.480349344978</v>
      </c>
      <c r="K3877" s="2">
        <v>9.8253275109170009</v>
      </c>
      <c r="L3877" s="2">
        <v>3.7117903930130001</v>
      </c>
      <c r="M3877" s="2">
        <v>3.275109170306</v>
      </c>
      <c r="N3877" s="2">
        <v>72.707423580785999</v>
      </c>
      <c r="O3877" s="2">
        <v>13.53711790393</v>
      </c>
      <c r="P3877" s="2">
        <v>3.9051918735890001</v>
      </c>
      <c r="Q3877" s="11">
        <v>1.088834798653</v>
      </c>
    </row>
    <row r="3878" spans="3:17" x14ac:dyDescent="0.2">
      <c r="C3878" s="70"/>
      <c r="D3878" s="67"/>
      <c r="E3878" s="4" t="s">
        <v>40</v>
      </c>
      <c r="F3878" s="52" t="s">
        <v>624</v>
      </c>
      <c r="G3878" s="7">
        <v>973</v>
      </c>
      <c r="H3878" s="9">
        <v>58.684480986639002</v>
      </c>
      <c r="I3878" s="1">
        <v>29.907502569373001</v>
      </c>
      <c r="J3878" s="1">
        <v>5.652620760534</v>
      </c>
      <c r="K3878" s="1">
        <v>2.5693730729699999</v>
      </c>
      <c r="L3878" s="1">
        <v>0.82219938334999998</v>
      </c>
      <c r="M3878" s="1">
        <v>2.363823227133</v>
      </c>
      <c r="N3878" s="1">
        <v>88.591983556011996</v>
      </c>
      <c r="O3878" s="1">
        <v>3.3915724563210001</v>
      </c>
      <c r="P3878" s="1">
        <v>4.4652631578950004</v>
      </c>
      <c r="Q3878" s="8">
        <v>0.79005520889299996</v>
      </c>
    </row>
    <row r="3879" spans="3:17" x14ac:dyDescent="0.2">
      <c r="C3879" s="70"/>
      <c r="D3879" s="67"/>
      <c r="E3879" s="4" t="s">
        <v>41</v>
      </c>
      <c r="F3879" s="52" t="s">
        <v>624</v>
      </c>
      <c r="G3879" s="7">
        <v>0</v>
      </c>
      <c r="H3879" s="17" t="s">
        <v>61</v>
      </c>
      <c r="I3879" s="3" t="s">
        <v>61</v>
      </c>
      <c r="J3879" s="3" t="s">
        <v>61</v>
      </c>
      <c r="K3879" s="3" t="s">
        <v>61</v>
      </c>
      <c r="L3879" s="3" t="s">
        <v>61</v>
      </c>
      <c r="M3879" s="3" t="s">
        <v>61</v>
      </c>
      <c r="N3879" s="3" t="s">
        <v>61</v>
      </c>
      <c r="O3879" s="3" t="s">
        <v>61</v>
      </c>
      <c r="P3879" s="3" t="s">
        <v>61</v>
      </c>
      <c r="Q3879" s="18" t="s">
        <v>61</v>
      </c>
    </row>
    <row r="3880" spans="3:17" x14ac:dyDescent="0.2">
      <c r="C3880" s="70"/>
      <c r="D3880" s="67"/>
      <c r="E3880" s="4" t="s">
        <v>42</v>
      </c>
      <c r="F3880" s="52" t="s">
        <v>625</v>
      </c>
      <c r="G3880" s="7">
        <v>34</v>
      </c>
      <c r="H3880" s="9">
        <v>50</v>
      </c>
      <c r="I3880" s="1">
        <v>29.411764705882</v>
      </c>
      <c r="J3880" s="1">
        <v>11.764705882353001</v>
      </c>
      <c r="K3880" s="1">
        <v>5.8823529411760003</v>
      </c>
      <c r="L3880" s="1">
        <v>2.9411764705880001</v>
      </c>
      <c r="M3880" s="3" t="s">
        <v>61</v>
      </c>
      <c r="N3880" s="1">
        <v>79.411764705882007</v>
      </c>
      <c r="O3880" s="1">
        <v>8.8235294117649996</v>
      </c>
      <c r="P3880" s="1">
        <v>4.1764705882350004</v>
      </c>
      <c r="Q3880" s="8">
        <v>1.058030996719</v>
      </c>
    </row>
    <row r="3881" spans="3:17" x14ac:dyDescent="0.2">
      <c r="C3881" s="70"/>
      <c r="D3881" s="67"/>
      <c r="E3881" s="4" t="s">
        <v>43</v>
      </c>
      <c r="F3881" s="52" t="s">
        <v>625</v>
      </c>
      <c r="G3881" s="7">
        <v>10</v>
      </c>
      <c r="H3881" s="9">
        <v>30</v>
      </c>
      <c r="I3881" s="1">
        <v>50</v>
      </c>
      <c r="J3881" s="1">
        <v>10</v>
      </c>
      <c r="K3881" s="1">
        <v>10</v>
      </c>
      <c r="L3881" s="3" t="s">
        <v>61</v>
      </c>
      <c r="M3881" s="3" t="s">
        <v>61</v>
      </c>
      <c r="N3881" s="1">
        <v>80</v>
      </c>
      <c r="O3881" s="1">
        <v>10</v>
      </c>
      <c r="P3881" s="1">
        <v>4</v>
      </c>
      <c r="Q3881" s="8">
        <v>0.94280904158199996</v>
      </c>
    </row>
    <row r="3882" spans="3:17" x14ac:dyDescent="0.2">
      <c r="C3882" s="70"/>
      <c r="D3882" s="67"/>
      <c r="E3882" s="4" t="s">
        <v>44</v>
      </c>
      <c r="F3882" s="52" t="s">
        <v>625</v>
      </c>
      <c r="G3882" s="7">
        <v>31</v>
      </c>
      <c r="H3882" s="9">
        <v>38.709677419355003</v>
      </c>
      <c r="I3882" s="1">
        <v>29.032258064516</v>
      </c>
      <c r="J3882" s="1">
        <v>12.903225806451999</v>
      </c>
      <c r="K3882" s="1">
        <v>6.4516129032259997</v>
      </c>
      <c r="L3882" s="1">
        <v>9.6774193548389995</v>
      </c>
      <c r="M3882" s="1">
        <v>3.2258064516129998</v>
      </c>
      <c r="N3882" s="1">
        <v>67.741935483871003</v>
      </c>
      <c r="O3882" s="1">
        <v>16.129032258064999</v>
      </c>
      <c r="P3882" s="1">
        <v>3.833333333333</v>
      </c>
      <c r="Q3882" s="8">
        <v>1.3152509484779999</v>
      </c>
    </row>
    <row r="3883" spans="3:17" x14ac:dyDescent="0.2">
      <c r="C3883" s="70"/>
      <c r="D3883" s="67"/>
      <c r="E3883" s="4" t="s">
        <v>37</v>
      </c>
      <c r="F3883" s="52" t="s">
        <v>625</v>
      </c>
      <c r="G3883" s="7">
        <v>22</v>
      </c>
      <c r="H3883" s="9">
        <v>40.909090909090999</v>
      </c>
      <c r="I3883" s="1">
        <v>22.727272727273</v>
      </c>
      <c r="J3883" s="1">
        <v>13.636363636364001</v>
      </c>
      <c r="K3883" s="1">
        <v>9.0909090909089993</v>
      </c>
      <c r="L3883" s="1">
        <v>4.5454545454549997</v>
      </c>
      <c r="M3883" s="1">
        <v>9.0909090909089993</v>
      </c>
      <c r="N3883" s="1">
        <v>63.636363636364003</v>
      </c>
      <c r="O3883" s="1">
        <v>13.636363636364001</v>
      </c>
      <c r="P3883" s="1">
        <v>3.95</v>
      </c>
      <c r="Q3883" s="8">
        <v>1.2343760409719999</v>
      </c>
    </row>
    <row r="3884" spans="3:17" x14ac:dyDescent="0.2">
      <c r="C3884" s="70"/>
      <c r="D3884" s="66" t="s">
        <v>20</v>
      </c>
      <c r="E3884" s="5" t="s">
        <v>39</v>
      </c>
      <c r="F3884" s="51" t="s">
        <v>624</v>
      </c>
      <c r="G3884" s="6">
        <v>175</v>
      </c>
      <c r="H3884" s="13">
        <v>30.285714285714</v>
      </c>
      <c r="I3884" s="2">
        <v>38.285714285714</v>
      </c>
      <c r="J3884" s="2">
        <v>14.285714285714</v>
      </c>
      <c r="K3884" s="2">
        <v>10.285714285714</v>
      </c>
      <c r="L3884" s="2">
        <v>4.5714285714290002</v>
      </c>
      <c r="M3884" s="2">
        <v>2.285714285714</v>
      </c>
      <c r="N3884" s="2">
        <v>68.571428571428996</v>
      </c>
      <c r="O3884" s="2">
        <v>14.857142857143</v>
      </c>
      <c r="P3884" s="2">
        <v>3.8128654970759999</v>
      </c>
      <c r="Q3884" s="11">
        <v>1.1272342412930001</v>
      </c>
    </row>
    <row r="3885" spans="3:17" x14ac:dyDescent="0.2">
      <c r="C3885" s="70"/>
      <c r="D3885" s="67"/>
      <c r="E3885" s="4" t="s">
        <v>40</v>
      </c>
      <c r="F3885" s="52" t="s">
        <v>624</v>
      </c>
      <c r="G3885" s="7">
        <v>538</v>
      </c>
      <c r="H3885" s="9">
        <v>60.594795539033001</v>
      </c>
      <c r="I3885" s="1">
        <v>30.297397769517001</v>
      </c>
      <c r="J3885" s="1">
        <v>4.6468401486989999</v>
      </c>
      <c r="K3885" s="1">
        <v>2.0446096654280002</v>
      </c>
      <c r="L3885" s="1">
        <v>0.37174721189600002</v>
      </c>
      <c r="M3885" s="1">
        <v>2.0446096654280002</v>
      </c>
      <c r="N3885" s="1">
        <v>90.892193308550006</v>
      </c>
      <c r="O3885" s="1">
        <v>2.416356877323</v>
      </c>
      <c r="P3885" s="1">
        <v>4.518026565465</v>
      </c>
      <c r="Q3885" s="8">
        <v>0.71854673204800001</v>
      </c>
    </row>
    <row r="3886" spans="3:17" x14ac:dyDescent="0.2">
      <c r="C3886" s="70"/>
      <c r="D3886" s="67"/>
      <c r="E3886" s="4" t="s">
        <v>41</v>
      </c>
      <c r="F3886" s="52" t="s">
        <v>624</v>
      </c>
      <c r="G3886" s="7">
        <v>0</v>
      </c>
      <c r="H3886" s="17" t="s">
        <v>61</v>
      </c>
      <c r="I3886" s="3" t="s">
        <v>61</v>
      </c>
      <c r="J3886" s="3" t="s">
        <v>61</v>
      </c>
      <c r="K3886" s="3" t="s">
        <v>61</v>
      </c>
      <c r="L3886" s="3" t="s">
        <v>61</v>
      </c>
      <c r="M3886" s="3" t="s">
        <v>61</v>
      </c>
      <c r="N3886" s="3" t="s">
        <v>61</v>
      </c>
      <c r="O3886" s="3" t="s">
        <v>61</v>
      </c>
      <c r="P3886" s="3" t="s">
        <v>61</v>
      </c>
      <c r="Q3886" s="18" t="s">
        <v>61</v>
      </c>
    </row>
    <row r="3887" spans="3:17" x14ac:dyDescent="0.2">
      <c r="C3887" s="70"/>
      <c r="D3887" s="67"/>
      <c r="E3887" s="4" t="s">
        <v>42</v>
      </c>
      <c r="F3887" s="52" t="s">
        <v>625</v>
      </c>
      <c r="G3887" s="7">
        <v>20</v>
      </c>
      <c r="H3887" s="9">
        <v>55</v>
      </c>
      <c r="I3887" s="1">
        <v>25</v>
      </c>
      <c r="J3887" s="1">
        <v>10</v>
      </c>
      <c r="K3887" s="1">
        <v>5</v>
      </c>
      <c r="L3887" s="1">
        <v>5</v>
      </c>
      <c r="M3887" s="3" t="s">
        <v>61</v>
      </c>
      <c r="N3887" s="1">
        <v>80</v>
      </c>
      <c r="O3887" s="1">
        <v>10</v>
      </c>
      <c r="P3887" s="1">
        <v>4.2</v>
      </c>
      <c r="Q3887" s="8">
        <v>1.151657843925</v>
      </c>
    </row>
    <row r="3888" spans="3:17" x14ac:dyDescent="0.2">
      <c r="C3888" s="70"/>
      <c r="D3888" s="67"/>
      <c r="E3888" s="4" t="s">
        <v>43</v>
      </c>
      <c r="F3888" s="52" t="s">
        <v>625</v>
      </c>
      <c r="G3888" s="7">
        <v>5</v>
      </c>
      <c r="H3888" s="9">
        <v>40</v>
      </c>
      <c r="I3888" s="1">
        <v>40</v>
      </c>
      <c r="J3888" s="1">
        <v>20</v>
      </c>
      <c r="K3888" s="3" t="s">
        <v>61</v>
      </c>
      <c r="L3888" s="3" t="s">
        <v>61</v>
      </c>
      <c r="M3888" s="3" t="s">
        <v>61</v>
      </c>
      <c r="N3888" s="1">
        <v>80</v>
      </c>
      <c r="O3888" s="3" t="s">
        <v>61</v>
      </c>
      <c r="P3888" s="1">
        <v>4.2</v>
      </c>
      <c r="Q3888" s="8">
        <v>0.83666002653399996</v>
      </c>
    </row>
    <row r="3889" spans="3:17" x14ac:dyDescent="0.2">
      <c r="C3889" s="70"/>
      <c r="D3889" s="67"/>
      <c r="E3889" s="4" t="s">
        <v>44</v>
      </c>
      <c r="F3889" s="52" t="s">
        <v>625</v>
      </c>
      <c r="G3889" s="7">
        <v>14</v>
      </c>
      <c r="H3889" s="9">
        <v>35.714285714286</v>
      </c>
      <c r="I3889" s="1">
        <v>50</v>
      </c>
      <c r="J3889" s="1">
        <v>14.285714285714</v>
      </c>
      <c r="K3889" s="3" t="s">
        <v>61</v>
      </c>
      <c r="L3889" s="3" t="s">
        <v>61</v>
      </c>
      <c r="M3889" s="3" t="s">
        <v>61</v>
      </c>
      <c r="N3889" s="1">
        <v>85.714285714286007</v>
      </c>
      <c r="O3889" s="3" t="s">
        <v>61</v>
      </c>
      <c r="P3889" s="1">
        <v>4.2142857142860004</v>
      </c>
      <c r="Q3889" s="8">
        <v>0.699293206753</v>
      </c>
    </row>
    <row r="3890" spans="3:17" x14ac:dyDescent="0.2">
      <c r="C3890" s="70"/>
      <c r="D3890" s="67"/>
      <c r="E3890" s="4" t="s">
        <v>37</v>
      </c>
      <c r="F3890" s="52" t="s">
        <v>625</v>
      </c>
      <c r="G3890" s="7">
        <v>11</v>
      </c>
      <c r="H3890" s="9">
        <v>54.545454545455001</v>
      </c>
      <c r="I3890" s="1">
        <v>18.181818181817999</v>
      </c>
      <c r="J3890" s="1">
        <v>9.0909090909089993</v>
      </c>
      <c r="K3890" s="3" t="s">
        <v>61</v>
      </c>
      <c r="L3890" s="3" t="s">
        <v>61</v>
      </c>
      <c r="M3890" s="1">
        <v>18.181818181817999</v>
      </c>
      <c r="N3890" s="1">
        <v>72.727272727273004</v>
      </c>
      <c r="O3890" s="3" t="s">
        <v>61</v>
      </c>
      <c r="P3890" s="1">
        <v>4.5555555555560003</v>
      </c>
      <c r="Q3890" s="8">
        <v>0.72648315725699997</v>
      </c>
    </row>
    <row r="3891" spans="3:17" x14ac:dyDescent="0.2">
      <c r="C3891" s="70"/>
      <c r="D3891" s="66" t="s">
        <v>21</v>
      </c>
      <c r="E3891" s="5" t="s">
        <v>39</v>
      </c>
      <c r="F3891" s="51" t="s">
        <v>624</v>
      </c>
      <c r="G3891" s="6">
        <v>283</v>
      </c>
      <c r="H3891" s="13">
        <v>33.21554770318</v>
      </c>
      <c r="I3891" s="2">
        <v>42.049469964663999</v>
      </c>
      <c r="J3891" s="2">
        <v>8.1272084805650007</v>
      </c>
      <c r="K3891" s="2">
        <v>9.5406360424029995</v>
      </c>
      <c r="L3891" s="2">
        <v>3.1802120141339998</v>
      </c>
      <c r="M3891" s="2">
        <v>3.8869257950530001</v>
      </c>
      <c r="N3891" s="2">
        <v>75.265017667845001</v>
      </c>
      <c r="O3891" s="2">
        <v>12.720848056536999</v>
      </c>
      <c r="P3891" s="2">
        <v>3.9632352941179998</v>
      </c>
      <c r="Q3891" s="11">
        <v>1.061976770132</v>
      </c>
    </row>
    <row r="3892" spans="3:17" x14ac:dyDescent="0.2">
      <c r="C3892" s="70"/>
      <c r="D3892" s="67"/>
      <c r="E3892" s="4" t="s">
        <v>40</v>
      </c>
      <c r="F3892" s="52" t="s">
        <v>624</v>
      </c>
      <c r="G3892" s="7">
        <v>435</v>
      </c>
      <c r="H3892" s="9">
        <v>56.321839080460002</v>
      </c>
      <c r="I3892" s="1">
        <v>29.425287356321999</v>
      </c>
      <c r="J3892" s="1">
        <v>6.8965517241379999</v>
      </c>
      <c r="K3892" s="1">
        <v>3.2183908045980001</v>
      </c>
      <c r="L3892" s="1">
        <v>1.379310344828</v>
      </c>
      <c r="M3892" s="1">
        <v>2.7586206896549998</v>
      </c>
      <c r="N3892" s="1">
        <v>85.747126436781997</v>
      </c>
      <c r="O3892" s="1">
        <v>4.5977011494250002</v>
      </c>
      <c r="P3892" s="1">
        <v>4.3995271867610004</v>
      </c>
      <c r="Q3892" s="8">
        <v>0.86736500436599995</v>
      </c>
    </row>
    <row r="3893" spans="3:17" x14ac:dyDescent="0.2">
      <c r="C3893" s="70"/>
      <c r="D3893" s="67"/>
      <c r="E3893" s="4" t="s">
        <v>41</v>
      </c>
      <c r="F3893" s="52" t="s">
        <v>624</v>
      </c>
      <c r="G3893" s="7">
        <v>0</v>
      </c>
      <c r="H3893" s="17" t="s">
        <v>61</v>
      </c>
      <c r="I3893" s="3" t="s">
        <v>61</v>
      </c>
      <c r="J3893" s="3" t="s">
        <v>61</v>
      </c>
      <c r="K3893" s="3" t="s">
        <v>61</v>
      </c>
      <c r="L3893" s="3" t="s">
        <v>61</v>
      </c>
      <c r="M3893" s="3" t="s">
        <v>61</v>
      </c>
      <c r="N3893" s="3" t="s">
        <v>61</v>
      </c>
      <c r="O3893" s="3" t="s">
        <v>61</v>
      </c>
      <c r="P3893" s="3" t="s">
        <v>61</v>
      </c>
      <c r="Q3893" s="18" t="s">
        <v>61</v>
      </c>
    </row>
    <row r="3894" spans="3:17" x14ac:dyDescent="0.2">
      <c r="C3894" s="70"/>
      <c r="D3894" s="67"/>
      <c r="E3894" s="4" t="s">
        <v>42</v>
      </c>
      <c r="F3894" s="52" t="s">
        <v>625</v>
      </c>
      <c r="G3894" s="7">
        <v>14</v>
      </c>
      <c r="H3894" s="9">
        <v>42.857142857143003</v>
      </c>
      <c r="I3894" s="1">
        <v>35.714285714286</v>
      </c>
      <c r="J3894" s="1">
        <v>14.285714285714</v>
      </c>
      <c r="K3894" s="1">
        <v>7.1428571428570002</v>
      </c>
      <c r="L3894" s="3" t="s">
        <v>61</v>
      </c>
      <c r="M3894" s="3" t="s">
        <v>61</v>
      </c>
      <c r="N3894" s="1">
        <v>78.571428571428996</v>
      </c>
      <c r="O3894" s="1">
        <v>7.1428571428570002</v>
      </c>
      <c r="P3894" s="1">
        <v>4.1428571428570002</v>
      </c>
      <c r="Q3894" s="8">
        <v>0.94926229309900001</v>
      </c>
    </row>
    <row r="3895" spans="3:17" x14ac:dyDescent="0.2">
      <c r="C3895" s="70"/>
      <c r="D3895" s="67"/>
      <c r="E3895" s="4" t="s">
        <v>43</v>
      </c>
      <c r="F3895" s="52" t="s">
        <v>625</v>
      </c>
      <c r="G3895" s="7">
        <v>5</v>
      </c>
      <c r="H3895" s="9">
        <v>20</v>
      </c>
      <c r="I3895" s="1">
        <v>60</v>
      </c>
      <c r="J3895" s="3" t="s">
        <v>61</v>
      </c>
      <c r="K3895" s="1">
        <v>20</v>
      </c>
      <c r="L3895" s="3" t="s">
        <v>61</v>
      </c>
      <c r="M3895" s="3" t="s">
        <v>61</v>
      </c>
      <c r="N3895" s="1">
        <v>80</v>
      </c>
      <c r="O3895" s="1">
        <v>20</v>
      </c>
      <c r="P3895" s="1">
        <v>3.8</v>
      </c>
      <c r="Q3895" s="8">
        <v>1.09544511501</v>
      </c>
    </row>
    <row r="3896" spans="3:17" x14ac:dyDescent="0.2">
      <c r="C3896" s="70"/>
      <c r="D3896" s="67"/>
      <c r="E3896" s="4" t="s">
        <v>44</v>
      </c>
      <c r="F3896" s="52" t="s">
        <v>625</v>
      </c>
      <c r="G3896" s="7">
        <v>17</v>
      </c>
      <c r="H3896" s="9">
        <v>41.176470588234999</v>
      </c>
      <c r="I3896" s="1">
        <v>11.764705882353001</v>
      </c>
      <c r="J3896" s="1">
        <v>11.764705882353001</v>
      </c>
      <c r="K3896" s="1">
        <v>11.764705882353001</v>
      </c>
      <c r="L3896" s="1">
        <v>17.647058823529001</v>
      </c>
      <c r="M3896" s="1">
        <v>5.8823529411760003</v>
      </c>
      <c r="N3896" s="1">
        <v>52.941176470587997</v>
      </c>
      <c r="O3896" s="1">
        <v>29.411764705882</v>
      </c>
      <c r="P3896" s="1">
        <v>3.5</v>
      </c>
      <c r="Q3896" s="8">
        <v>1.632993161855</v>
      </c>
    </row>
    <row r="3897" spans="3:17" x14ac:dyDescent="0.2">
      <c r="C3897" s="70"/>
      <c r="D3897" s="67"/>
      <c r="E3897" s="4" t="s">
        <v>37</v>
      </c>
      <c r="F3897" s="52" t="s">
        <v>625</v>
      </c>
      <c r="G3897" s="7">
        <v>11</v>
      </c>
      <c r="H3897" s="9">
        <v>27.272727272727</v>
      </c>
      <c r="I3897" s="1">
        <v>27.272727272727</v>
      </c>
      <c r="J3897" s="1">
        <v>18.181818181817999</v>
      </c>
      <c r="K3897" s="1">
        <v>18.181818181817999</v>
      </c>
      <c r="L3897" s="1">
        <v>9.0909090909089993</v>
      </c>
      <c r="M3897" s="3" t="s">
        <v>61</v>
      </c>
      <c r="N3897" s="1">
        <v>54.545454545455001</v>
      </c>
      <c r="O3897" s="1">
        <v>27.272727272727</v>
      </c>
      <c r="P3897" s="1">
        <v>3.4545454545449998</v>
      </c>
      <c r="Q3897" s="8">
        <v>1.368476259468</v>
      </c>
    </row>
    <row r="3898" spans="3:17" x14ac:dyDescent="0.2">
      <c r="C3898" s="66" t="s">
        <v>45</v>
      </c>
      <c r="D3898" s="64" t="s">
        <v>19</v>
      </c>
      <c r="E3898" s="5" t="s">
        <v>46</v>
      </c>
      <c r="F3898" s="51" t="s">
        <v>624</v>
      </c>
      <c r="G3898" s="6">
        <v>770</v>
      </c>
      <c r="H3898" s="13">
        <v>56.623376623376998</v>
      </c>
      <c r="I3898" s="2">
        <v>31.558441558441999</v>
      </c>
      <c r="J3898" s="2">
        <v>5.1948051948050002</v>
      </c>
      <c r="K3898" s="2">
        <v>2.9870129870130002</v>
      </c>
      <c r="L3898" s="2">
        <v>1.4285714285710001</v>
      </c>
      <c r="M3898" s="2">
        <v>2.207792207792</v>
      </c>
      <c r="N3898" s="2">
        <v>88.181818181818002</v>
      </c>
      <c r="O3898" s="2">
        <v>4.4155844155840001</v>
      </c>
      <c r="P3898" s="2">
        <v>4.4209827357240004</v>
      </c>
      <c r="Q3898" s="11">
        <v>0.84232176027899996</v>
      </c>
    </row>
    <row r="3899" spans="3:17" ht="26" x14ac:dyDescent="0.2">
      <c r="C3899" s="70"/>
      <c r="D3899" s="65"/>
      <c r="E3899" s="4" t="s">
        <v>47</v>
      </c>
      <c r="F3899" s="52" t="s">
        <v>624</v>
      </c>
      <c r="G3899" s="7">
        <v>335</v>
      </c>
      <c r="H3899" s="9">
        <v>45.373134328357999</v>
      </c>
      <c r="I3899" s="1">
        <v>34.328358208955002</v>
      </c>
      <c r="J3899" s="1">
        <v>9.2537313432840005</v>
      </c>
      <c r="K3899" s="1">
        <v>6.5671641791040001</v>
      </c>
      <c r="L3899" s="1">
        <v>1.791044776119</v>
      </c>
      <c r="M3899" s="1">
        <v>2.6865671641789999</v>
      </c>
      <c r="N3899" s="1">
        <v>79.701492537313001</v>
      </c>
      <c r="O3899" s="1">
        <v>8.3582089552240006</v>
      </c>
      <c r="P3899" s="1">
        <v>4.1809815950919997</v>
      </c>
      <c r="Q3899" s="8">
        <v>0.98343524426399997</v>
      </c>
    </row>
    <row r="3900" spans="3:17" x14ac:dyDescent="0.2">
      <c r="C3900" s="70"/>
      <c r="D3900" s="65"/>
      <c r="E3900" s="4" t="s">
        <v>48</v>
      </c>
      <c r="F3900" s="52" t="s">
        <v>625</v>
      </c>
      <c r="G3900" s="7">
        <v>34</v>
      </c>
      <c r="H3900" s="9">
        <v>52.941176470587997</v>
      </c>
      <c r="I3900" s="1">
        <v>29.411764705882</v>
      </c>
      <c r="J3900" s="1">
        <v>8.8235294117649996</v>
      </c>
      <c r="K3900" s="1">
        <v>5.8823529411760003</v>
      </c>
      <c r="L3900" s="3" t="s">
        <v>61</v>
      </c>
      <c r="M3900" s="1">
        <v>2.9411764705880001</v>
      </c>
      <c r="N3900" s="1">
        <v>82.352941176471006</v>
      </c>
      <c r="O3900" s="1">
        <v>5.8823529411760003</v>
      </c>
      <c r="P3900" s="1">
        <v>4.333333333333</v>
      </c>
      <c r="Q3900" s="8">
        <v>0.88975652100299996</v>
      </c>
    </row>
    <row r="3901" spans="3:17" ht="39" x14ac:dyDescent="0.2">
      <c r="C3901" s="70"/>
      <c r="D3901" s="65"/>
      <c r="E3901" s="4" t="s">
        <v>49</v>
      </c>
      <c r="F3901" s="52" t="s">
        <v>624</v>
      </c>
      <c r="G3901" s="7">
        <v>318</v>
      </c>
      <c r="H3901" s="9">
        <v>40.251572327044002</v>
      </c>
      <c r="I3901" s="1">
        <v>35.849056603774002</v>
      </c>
      <c r="J3901" s="1">
        <v>10.377358490565999</v>
      </c>
      <c r="K3901" s="1">
        <v>7.8616352201259998</v>
      </c>
      <c r="L3901" s="1">
        <v>2.5157232704400001</v>
      </c>
      <c r="M3901" s="1">
        <v>3.1446540880499998</v>
      </c>
      <c r="N3901" s="1">
        <v>76.100628930818004</v>
      </c>
      <c r="O3901" s="1">
        <v>10.377358490565999</v>
      </c>
      <c r="P3901" s="1">
        <v>4.0681818181820004</v>
      </c>
      <c r="Q3901" s="8">
        <v>1.03924330687</v>
      </c>
    </row>
    <row r="3902" spans="3:17" x14ac:dyDescent="0.2">
      <c r="C3902" s="70"/>
      <c r="D3902" s="65"/>
      <c r="E3902" s="4" t="s">
        <v>50</v>
      </c>
      <c r="F3902" s="52" t="s">
        <v>625</v>
      </c>
      <c r="G3902" s="7">
        <v>18</v>
      </c>
      <c r="H3902" s="17" t="s">
        <v>61</v>
      </c>
      <c r="I3902" s="1">
        <v>38.888888888888999</v>
      </c>
      <c r="J3902" s="1">
        <v>16.666666666666998</v>
      </c>
      <c r="K3902" s="1">
        <v>16.666666666666998</v>
      </c>
      <c r="L3902" s="1">
        <v>16.666666666666998</v>
      </c>
      <c r="M3902" s="1">
        <v>11.111111111111001</v>
      </c>
      <c r="N3902" s="1">
        <v>38.888888888888999</v>
      </c>
      <c r="O3902" s="1">
        <v>33.333333333333002</v>
      </c>
      <c r="P3902" s="1">
        <v>2.875</v>
      </c>
      <c r="Q3902" s="8">
        <v>1.204159457879</v>
      </c>
    </row>
    <row r="3903" spans="3:17" x14ac:dyDescent="0.2">
      <c r="C3903" s="70"/>
      <c r="D3903" s="65"/>
      <c r="E3903" s="4" t="s">
        <v>44</v>
      </c>
      <c r="F3903" s="52" t="s">
        <v>625</v>
      </c>
      <c r="G3903" s="7">
        <v>25</v>
      </c>
      <c r="H3903" s="9">
        <v>40</v>
      </c>
      <c r="I3903" s="1">
        <v>40</v>
      </c>
      <c r="J3903" s="1">
        <v>8</v>
      </c>
      <c r="K3903" s="1">
        <v>4</v>
      </c>
      <c r="L3903" s="1">
        <v>8</v>
      </c>
      <c r="M3903" s="3" t="s">
        <v>61</v>
      </c>
      <c r="N3903" s="1">
        <v>80</v>
      </c>
      <c r="O3903" s="1">
        <v>12</v>
      </c>
      <c r="P3903" s="1">
        <v>4</v>
      </c>
      <c r="Q3903" s="8">
        <v>1.190238071424</v>
      </c>
    </row>
    <row r="3904" spans="3:17" x14ac:dyDescent="0.2">
      <c r="C3904" s="70"/>
      <c r="D3904" s="65"/>
      <c r="E3904" s="4" t="s">
        <v>37</v>
      </c>
      <c r="F3904" s="52" t="s">
        <v>625</v>
      </c>
      <c r="G3904" s="7">
        <v>28</v>
      </c>
      <c r="H3904" s="9">
        <v>53.571428571429003</v>
      </c>
      <c r="I3904" s="1">
        <v>25</v>
      </c>
      <c r="J3904" s="1">
        <v>10.714285714286</v>
      </c>
      <c r="K3904" s="1">
        <v>3.5714285714290002</v>
      </c>
      <c r="L3904" s="3" t="s">
        <v>61</v>
      </c>
      <c r="M3904" s="1">
        <v>7.1428571428570002</v>
      </c>
      <c r="N3904" s="1">
        <v>78.571428571428996</v>
      </c>
      <c r="O3904" s="1">
        <v>3.5714285714290002</v>
      </c>
      <c r="P3904" s="1">
        <v>4.3846153846150004</v>
      </c>
      <c r="Q3904" s="8">
        <v>0.85214661071499997</v>
      </c>
    </row>
    <row r="3905" spans="2:27" x14ac:dyDescent="0.2">
      <c r="C3905" s="70"/>
      <c r="D3905" s="65"/>
      <c r="E3905" s="4" t="s">
        <v>51</v>
      </c>
      <c r="F3905" s="52" t="s">
        <v>624</v>
      </c>
      <c r="G3905" s="7">
        <v>1105</v>
      </c>
      <c r="H3905" s="9">
        <v>53.212669683258</v>
      </c>
      <c r="I3905" s="1">
        <v>32.398190045249002</v>
      </c>
      <c r="J3905" s="1">
        <v>6.4253393665159999</v>
      </c>
      <c r="K3905" s="1">
        <v>4.0723981900449999</v>
      </c>
      <c r="L3905" s="1">
        <v>1.538461538462</v>
      </c>
      <c r="M3905" s="1">
        <v>2.352941176471</v>
      </c>
      <c r="N3905" s="1">
        <v>85.610859728506995</v>
      </c>
      <c r="O3905" s="1">
        <v>5.6108597285070001</v>
      </c>
      <c r="P3905" s="1">
        <v>4.3484708063020001</v>
      </c>
      <c r="Q3905" s="8">
        <v>0.89368791315200002</v>
      </c>
    </row>
    <row r="3906" spans="2:27" x14ac:dyDescent="0.2">
      <c r="C3906" s="70"/>
      <c r="D3906" s="65"/>
      <c r="E3906" s="4" t="s">
        <v>52</v>
      </c>
      <c r="F3906" s="52" t="s">
        <v>624</v>
      </c>
      <c r="G3906" s="7">
        <v>352</v>
      </c>
      <c r="H3906" s="9">
        <v>41.477272727272997</v>
      </c>
      <c r="I3906" s="1">
        <v>35.227272727272997</v>
      </c>
      <c r="J3906" s="1">
        <v>10.227272727273</v>
      </c>
      <c r="K3906" s="1">
        <v>7.6704545454549997</v>
      </c>
      <c r="L3906" s="1">
        <v>2.2727272727269998</v>
      </c>
      <c r="M3906" s="1">
        <v>3.125</v>
      </c>
      <c r="N3906" s="1">
        <v>76.704545454544999</v>
      </c>
      <c r="O3906" s="1">
        <v>9.9431818181819995</v>
      </c>
      <c r="P3906" s="1">
        <v>4.093841642229</v>
      </c>
      <c r="Q3906" s="8">
        <v>1.027557165218</v>
      </c>
    </row>
    <row r="3907" spans="2:27" x14ac:dyDescent="0.2">
      <c r="C3907" s="66" t="s">
        <v>53</v>
      </c>
      <c r="D3907" s="64" t="s">
        <v>19</v>
      </c>
      <c r="E3907" s="5" t="s">
        <v>54</v>
      </c>
      <c r="F3907" s="51" t="s">
        <v>624</v>
      </c>
      <c r="G3907" s="6">
        <v>513</v>
      </c>
      <c r="H3907" s="13">
        <v>50.682261208577003</v>
      </c>
      <c r="I3907" s="2">
        <v>32.163742690058001</v>
      </c>
      <c r="J3907" s="2">
        <v>6.8226120857700003</v>
      </c>
      <c r="K3907" s="2">
        <v>4.8732943469789998</v>
      </c>
      <c r="L3907" s="2">
        <v>1.7543859649119999</v>
      </c>
      <c r="M3907" s="2">
        <v>3.7037037037039999</v>
      </c>
      <c r="N3907" s="2">
        <v>82.846003898635004</v>
      </c>
      <c r="O3907" s="2">
        <v>6.6276803118909999</v>
      </c>
      <c r="P3907" s="2">
        <v>4.2995951417000002</v>
      </c>
      <c r="Q3907" s="11">
        <v>0.93572321177999995</v>
      </c>
    </row>
    <row r="3908" spans="2:27" x14ac:dyDescent="0.2">
      <c r="C3908" s="70"/>
      <c r="D3908" s="65"/>
      <c r="E3908" s="4" t="s">
        <v>55</v>
      </c>
      <c r="F3908" s="52" t="s">
        <v>624</v>
      </c>
      <c r="G3908" s="7">
        <v>639</v>
      </c>
      <c r="H3908" s="9">
        <v>50.547730829420999</v>
      </c>
      <c r="I3908" s="1">
        <v>32.394366197182997</v>
      </c>
      <c r="J3908" s="1">
        <v>7.8247261345850001</v>
      </c>
      <c r="K3908" s="1">
        <v>4.6948356807509999</v>
      </c>
      <c r="L3908" s="1">
        <v>1.8779342723000001</v>
      </c>
      <c r="M3908" s="1">
        <v>2.660406885759</v>
      </c>
      <c r="N3908" s="1">
        <v>82.942097026604003</v>
      </c>
      <c r="O3908" s="1">
        <v>6.5727699530520001</v>
      </c>
      <c r="P3908" s="1">
        <v>4.284565916399</v>
      </c>
      <c r="Q3908" s="8">
        <v>0.94163991052399998</v>
      </c>
    </row>
    <row r="3909" spans="2:27" x14ac:dyDescent="0.2">
      <c r="C3909" s="70"/>
      <c r="D3909" s="65"/>
      <c r="E3909" s="4" t="s">
        <v>56</v>
      </c>
      <c r="F3909" s="52" t="s">
        <v>624</v>
      </c>
      <c r="G3909" s="7">
        <v>376</v>
      </c>
      <c r="H3909" s="9">
        <v>46.808510638298003</v>
      </c>
      <c r="I3909" s="1">
        <v>35.638297872339997</v>
      </c>
      <c r="J3909" s="1">
        <v>7.9787234042549997</v>
      </c>
      <c r="K3909" s="1">
        <v>5.8510638297869999</v>
      </c>
      <c r="L3909" s="1">
        <v>2.393617021277</v>
      </c>
      <c r="M3909" s="1">
        <v>1.3297872340429999</v>
      </c>
      <c r="N3909" s="1">
        <v>82.446808510637993</v>
      </c>
      <c r="O3909" s="1">
        <v>8.2446808510640004</v>
      </c>
      <c r="P3909" s="1">
        <v>4.2021563342319999</v>
      </c>
      <c r="Q3909" s="8">
        <v>0.98617233696600004</v>
      </c>
    </row>
    <row r="3910" spans="2:27" x14ac:dyDescent="0.2">
      <c r="C3910" s="66" t="s">
        <v>57</v>
      </c>
      <c r="D3910" s="64" t="s">
        <v>19</v>
      </c>
      <c r="E3910" s="5" t="s">
        <v>58</v>
      </c>
      <c r="F3910" s="51" t="s">
        <v>624</v>
      </c>
      <c r="G3910" s="6">
        <v>537</v>
      </c>
      <c r="H3910" s="13">
        <v>49.162011173183998</v>
      </c>
      <c r="I3910" s="2">
        <v>32.029795158287001</v>
      </c>
      <c r="J3910" s="2">
        <v>8.5661080074489995</v>
      </c>
      <c r="K3910" s="2">
        <v>5.9590316573560003</v>
      </c>
      <c r="L3910" s="2">
        <v>0.74487895716899999</v>
      </c>
      <c r="M3910" s="2">
        <v>3.5381750465550001</v>
      </c>
      <c r="N3910" s="2">
        <v>81.191806331471</v>
      </c>
      <c r="O3910" s="2">
        <v>6.7039106145250003</v>
      </c>
      <c r="P3910" s="2">
        <v>4.2741312741310002</v>
      </c>
      <c r="Q3910" s="11">
        <v>0.91735191920100001</v>
      </c>
    </row>
    <row r="3911" spans="2:27" x14ac:dyDescent="0.2">
      <c r="C3911" s="67"/>
      <c r="D3911" s="65"/>
      <c r="E3911" s="4" t="s">
        <v>59</v>
      </c>
      <c r="F3911" s="52" t="s">
        <v>624</v>
      </c>
      <c r="G3911" s="7">
        <v>682</v>
      </c>
      <c r="H3911" s="9">
        <v>49.853372434017999</v>
      </c>
      <c r="I3911" s="1">
        <v>33.870967741934997</v>
      </c>
      <c r="J3911" s="1">
        <v>6.4516129032259997</v>
      </c>
      <c r="K3911" s="1">
        <v>4.5454545454549997</v>
      </c>
      <c r="L3911" s="1">
        <v>2.6392961876830001</v>
      </c>
      <c r="M3911" s="1">
        <v>2.6392961876830001</v>
      </c>
      <c r="N3911" s="1">
        <v>83.724340175953003</v>
      </c>
      <c r="O3911" s="1">
        <v>7.1847507331380003</v>
      </c>
      <c r="P3911" s="1">
        <v>4.2710843373490004</v>
      </c>
      <c r="Q3911" s="8">
        <v>0.96796720591700003</v>
      </c>
    </row>
    <row r="3912" spans="2:27" x14ac:dyDescent="0.2">
      <c r="C3912" s="71"/>
      <c r="D3912" s="68"/>
      <c r="E3912" s="19" t="s">
        <v>60</v>
      </c>
      <c r="F3912" s="53" t="s">
        <v>624</v>
      </c>
      <c r="G3912" s="21">
        <v>309</v>
      </c>
      <c r="H3912" s="36">
        <v>50.161812297734997</v>
      </c>
      <c r="I3912" s="16">
        <v>33.333333333333002</v>
      </c>
      <c r="J3912" s="16">
        <v>8.0906148867310002</v>
      </c>
      <c r="K3912" s="16">
        <v>4.5307443365699998</v>
      </c>
      <c r="L3912" s="16">
        <v>2.5889967637539999</v>
      </c>
      <c r="M3912" s="16">
        <v>1.2944983818769999</v>
      </c>
      <c r="N3912" s="16">
        <v>83.495145631067999</v>
      </c>
      <c r="O3912" s="16">
        <v>7.1197411003240001</v>
      </c>
      <c r="P3912" s="16">
        <v>4.2557377049180003</v>
      </c>
      <c r="Q3912" s="34">
        <v>0.97341716833400005</v>
      </c>
    </row>
    <row r="3913" spans="2:27" x14ac:dyDescent="0.2">
      <c r="C3913" s="44" t="s">
        <v>626</v>
      </c>
    </row>
    <row r="3914" spans="2:27" x14ac:dyDescent="0.2">
      <c r="B3914" s="22" t="str">
        <f xml:space="preserve"> HYPERLINK("#'目次'!B53", "[47]")</f>
        <v>[47]</v>
      </c>
      <c r="C3914" s="58" t="s">
        <v>534</v>
      </c>
      <c r="D3914" s="59"/>
      <c r="E3914" s="59"/>
      <c r="F3914" s="59"/>
      <c r="G3914" s="59"/>
      <c r="H3914" s="59"/>
      <c r="I3914" s="59"/>
      <c r="J3914" s="59"/>
      <c r="K3914" s="59"/>
      <c r="L3914" s="59"/>
      <c r="M3914" s="59"/>
      <c r="N3914" s="59"/>
      <c r="O3914" s="59"/>
      <c r="P3914" s="59"/>
      <c r="Q3914" s="59"/>
      <c r="R3914" s="59"/>
      <c r="S3914" s="59"/>
      <c r="T3914" s="59"/>
      <c r="U3914" s="59"/>
      <c r="V3914" s="59"/>
    </row>
    <row r="3917" spans="2:27" x14ac:dyDescent="0.2">
      <c r="C3917" s="58" t="s">
        <v>13</v>
      </c>
      <c r="D3917" s="59"/>
      <c r="E3917" s="59"/>
      <c r="F3917" s="59"/>
      <c r="G3917" s="59"/>
      <c r="H3917" s="59"/>
      <c r="I3917" s="59"/>
      <c r="J3917" s="59"/>
      <c r="K3917" s="59"/>
      <c r="L3917" s="59"/>
      <c r="M3917" s="59"/>
      <c r="N3917" s="59"/>
      <c r="O3917" s="59"/>
      <c r="P3917" s="59"/>
      <c r="Q3917" s="59"/>
      <c r="R3917" s="59"/>
      <c r="S3917" s="59"/>
      <c r="T3917" s="59"/>
      <c r="U3917" s="59"/>
      <c r="V3917" s="59"/>
    </row>
    <row r="3918" spans="2:27" ht="65" x14ac:dyDescent="0.2">
      <c r="C3918" s="60"/>
      <c r="D3918" s="61"/>
      <c r="E3918" s="61"/>
      <c r="F3918" s="61"/>
      <c r="G3918" s="20" t="s">
        <v>14</v>
      </c>
      <c r="H3918" s="25" t="s">
        <v>535</v>
      </c>
      <c r="I3918" s="10" t="s">
        <v>536</v>
      </c>
      <c r="J3918" s="10" t="s">
        <v>537</v>
      </c>
      <c r="K3918" s="10" t="s">
        <v>538</v>
      </c>
      <c r="L3918" s="10" t="s">
        <v>539</v>
      </c>
      <c r="M3918" s="10" t="s">
        <v>540</v>
      </c>
      <c r="N3918" s="10" t="s">
        <v>541</v>
      </c>
      <c r="O3918" s="10" t="s">
        <v>542</v>
      </c>
      <c r="P3918" s="10" t="s">
        <v>543</v>
      </c>
      <c r="Q3918" s="10" t="s">
        <v>544</v>
      </c>
      <c r="R3918" s="10" t="s">
        <v>545</v>
      </c>
      <c r="S3918" s="10" t="s">
        <v>546</v>
      </c>
      <c r="T3918" s="10" t="s">
        <v>547</v>
      </c>
      <c r="U3918" s="10" t="s">
        <v>548</v>
      </c>
      <c r="V3918" s="10" t="s">
        <v>549</v>
      </c>
      <c r="W3918" s="10" t="s">
        <v>550</v>
      </c>
      <c r="X3918" s="10" t="s">
        <v>44</v>
      </c>
      <c r="Y3918" s="10" t="s">
        <v>122</v>
      </c>
      <c r="Z3918" s="10" t="s">
        <v>37</v>
      </c>
      <c r="AA3918" s="26" t="s">
        <v>137</v>
      </c>
    </row>
    <row r="3919" spans="2:27" x14ac:dyDescent="0.2">
      <c r="C3919" s="62"/>
      <c r="D3919" s="63"/>
      <c r="E3919" s="63"/>
      <c r="F3919" s="63"/>
      <c r="G3919" s="23"/>
      <c r="H3919" s="31"/>
      <c r="I3919" s="12"/>
      <c r="J3919" s="12"/>
      <c r="K3919" s="12"/>
      <c r="L3919" s="12"/>
      <c r="M3919" s="12"/>
      <c r="N3919" s="12"/>
      <c r="O3919" s="12"/>
      <c r="P3919" s="12"/>
      <c r="Q3919" s="12"/>
      <c r="R3919" s="12"/>
      <c r="S3919" s="12"/>
      <c r="T3919" s="12"/>
      <c r="U3919" s="12"/>
      <c r="V3919" s="12"/>
      <c r="W3919" s="12"/>
      <c r="X3919" s="12"/>
      <c r="Y3919" s="12"/>
      <c r="Z3919" s="12"/>
      <c r="AA3919" s="28"/>
    </row>
    <row r="3920" spans="2:27" x14ac:dyDescent="0.2">
      <c r="C3920" s="24"/>
      <c r="D3920" s="30"/>
      <c r="E3920" s="29" t="s">
        <v>14</v>
      </c>
      <c r="F3920" s="50" t="s">
        <v>624</v>
      </c>
      <c r="G3920" s="27">
        <v>1528</v>
      </c>
      <c r="H3920" s="15">
        <v>23.560209424084</v>
      </c>
      <c r="I3920" s="15">
        <v>2.6832460732980001</v>
      </c>
      <c r="J3920" s="15">
        <v>41.164921465969002</v>
      </c>
      <c r="K3920" s="15">
        <v>26.308900523559998</v>
      </c>
      <c r="L3920" s="15">
        <v>61.321989528796003</v>
      </c>
      <c r="M3920" s="15">
        <v>78.075916230366005</v>
      </c>
      <c r="N3920" s="15">
        <v>67.408376963351003</v>
      </c>
      <c r="O3920" s="15">
        <v>60.667539267015997</v>
      </c>
      <c r="P3920" s="15">
        <v>32.787958115183002</v>
      </c>
      <c r="Q3920" s="15">
        <v>52.552356020942</v>
      </c>
      <c r="R3920" s="15">
        <v>63.219895287958003</v>
      </c>
      <c r="S3920" s="15">
        <v>23.952879581152001</v>
      </c>
      <c r="T3920" s="15">
        <v>63.154450261779999</v>
      </c>
      <c r="U3920" s="15">
        <v>34.358638743455003</v>
      </c>
      <c r="V3920" s="15">
        <v>26.178010471204001</v>
      </c>
      <c r="W3920" s="15">
        <v>22.120418848168001</v>
      </c>
      <c r="X3920" s="15">
        <v>4.0575916230370002</v>
      </c>
      <c r="Y3920" s="15">
        <v>1.63612565445</v>
      </c>
      <c r="Z3920" s="15">
        <v>1.5706806282720001</v>
      </c>
      <c r="AA3920" s="33">
        <v>686.78010471204198</v>
      </c>
    </row>
    <row r="3921" spans="3:27" x14ac:dyDescent="0.2">
      <c r="C3921" s="69" t="s">
        <v>18</v>
      </c>
      <c r="D3921" s="64" t="s">
        <v>19</v>
      </c>
      <c r="E3921" s="5" t="s">
        <v>20</v>
      </c>
      <c r="F3921" s="51" t="s">
        <v>624</v>
      </c>
      <c r="G3921" s="6">
        <v>763</v>
      </c>
      <c r="H3921" s="13">
        <v>26.867627785059</v>
      </c>
      <c r="I3921" s="2">
        <v>3.5386631716910002</v>
      </c>
      <c r="J3921" s="2">
        <v>42.332896461337</v>
      </c>
      <c r="K3921" s="2">
        <v>31.979030144168</v>
      </c>
      <c r="L3921" s="2">
        <v>70.511140235911</v>
      </c>
      <c r="M3921" s="2">
        <v>74.311926605504993</v>
      </c>
      <c r="N3921" s="2">
        <v>61.336828309304998</v>
      </c>
      <c r="O3921" s="2">
        <v>58.453473132371997</v>
      </c>
      <c r="P3921" s="2">
        <v>29.095674967234999</v>
      </c>
      <c r="Q3921" s="2">
        <v>53.604193971165998</v>
      </c>
      <c r="R3921" s="2">
        <v>57.536041939712</v>
      </c>
      <c r="S3921" s="2">
        <v>27.785058977719999</v>
      </c>
      <c r="T3921" s="2">
        <v>64.744429882044997</v>
      </c>
      <c r="U3921" s="2">
        <v>31.585845347313001</v>
      </c>
      <c r="V3921" s="2">
        <v>18.479685452163</v>
      </c>
      <c r="W3921" s="2">
        <v>21.494102228047002</v>
      </c>
      <c r="X3921" s="2">
        <v>3.9318479685450001</v>
      </c>
      <c r="Y3921" s="2">
        <v>1.310615989515</v>
      </c>
      <c r="Z3921" s="2">
        <v>1.70380078637</v>
      </c>
      <c r="AA3921" s="11">
        <v>680.60288335517703</v>
      </c>
    </row>
    <row r="3922" spans="3:27" x14ac:dyDescent="0.2">
      <c r="C3922" s="70"/>
      <c r="D3922" s="65"/>
      <c r="E3922" s="4" t="s">
        <v>21</v>
      </c>
      <c r="F3922" s="52" t="s">
        <v>624</v>
      </c>
      <c r="G3922" s="7">
        <v>765</v>
      </c>
      <c r="H3922" s="9">
        <v>20.261437908497001</v>
      </c>
      <c r="I3922" s="1">
        <v>1.830065359477</v>
      </c>
      <c r="J3922" s="1">
        <v>40</v>
      </c>
      <c r="K3922" s="1">
        <v>20.653594771241998</v>
      </c>
      <c r="L3922" s="1">
        <v>52.156862745098003</v>
      </c>
      <c r="M3922" s="1">
        <v>81.830065359477004</v>
      </c>
      <c r="N3922" s="1">
        <v>73.464052287582007</v>
      </c>
      <c r="O3922" s="1">
        <v>62.875816993463999</v>
      </c>
      <c r="P3922" s="1">
        <v>36.470588235294002</v>
      </c>
      <c r="Q3922" s="1">
        <v>51.503267973855998</v>
      </c>
      <c r="R3922" s="1">
        <v>68.888888888888999</v>
      </c>
      <c r="S3922" s="1">
        <v>20.130718954248</v>
      </c>
      <c r="T3922" s="1">
        <v>61.568627450980003</v>
      </c>
      <c r="U3922" s="1">
        <v>37.124183006536001</v>
      </c>
      <c r="V3922" s="1">
        <v>33.856209150326997</v>
      </c>
      <c r="W3922" s="1">
        <v>22.745098039216</v>
      </c>
      <c r="X3922" s="1">
        <v>4.1830065359480004</v>
      </c>
      <c r="Y3922" s="1">
        <v>1.9607843137250001</v>
      </c>
      <c r="Z3922" s="1">
        <v>1.4379084967319999</v>
      </c>
      <c r="AA3922" s="8">
        <v>692.94117647058795</v>
      </c>
    </row>
    <row r="3923" spans="3:27" x14ac:dyDescent="0.2">
      <c r="C3923" s="66" t="s">
        <v>22</v>
      </c>
      <c r="D3923" s="66" t="s">
        <v>23</v>
      </c>
      <c r="E3923" s="5" t="s">
        <v>24</v>
      </c>
      <c r="F3923" s="51" t="s">
        <v>624</v>
      </c>
      <c r="G3923" s="6">
        <v>302</v>
      </c>
      <c r="H3923" s="13">
        <v>56.953642384105997</v>
      </c>
      <c r="I3923" s="2">
        <v>2.3178807947019999</v>
      </c>
      <c r="J3923" s="2">
        <v>49.006622516556</v>
      </c>
      <c r="K3923" s="2">
        <v>30.132450331126002</v>
      </c>
      <c r="L3923" s="2">
        <v>69.205298013244999</v>
      </c>
      <c r="M3923" s="2">
        <v>79.801324503310994</v>
      </c>
      <c r="N3923" s="2">
        <v>72.847682119205004</v>
      </c>
      <c r="O3923" s="2">
        <v>55.298013245032998</v>
      </c>
      <c r="P3923" s="2">
        <v>34.76821192053</v>
      </c>
      <c r="Q3923" s="2">
        <v>76.821192052979995</v>
      </c>
      <c r="R3923" s="2">
        <v>72.847682119205004</v>
      </c>
      <c r="S3923" s="2">
        <v>49.006622516556</v>
      </c>
      <c r="T3923" s="2">
        <v>73.178807947020005</v>
      </c>
      <c r="U3923" s="2">
        <v>36.092715231787999</v>
      </c>
      <c r="V3923" s="2">
        <v>28.145695364238001</v>
      </c>
      <c r="W3923" s="2">
        <v>27.483443708608998</v>
      </c>
      <c r="X3923" s="2">
        <v>4.6357615894039998</v>
      </c>
      <c r="Y3923" s="2">
        <v>0.99337748344400001</v>
      </c>
      <c r="Z3923" s="2">
        <v>1.324503311258</v>
      </c>
      <c r="AA3923" s="11">
        <v>820.86092715231803</v>
      </c>
    </row>
    <row r="3924" spans="3:27" x14ac:dyDescent="0.2">
      <c r="C3924" s="70"/>
      <c r="D3924" s="67"/>
      <c r="E3924" s="4" t="s">
        <v>25</v>
      </c>
      <c r="F3924" s="52" t="s">
        <v>624</v>
      </c>
      <c r="G3924" s="7">
        <v>329</v>
      </c>
      <c r="H3924" s="9">
        <v>23.708206686930001</v>
      </c>
      <c r="I3924" s="1">
        <v>2.1276595744679998</v>
      </c>
      <c r="J3924" s="1">
        <v>49.848024316108997</v>
      </c>
      <c r="K3924" s="1">
        <v>36.170212765956997</v>
      </c>
      <c r="L3924" s="1">
        <v>71.732522796352995</v>
      </c>
      <c r="M3924" s="1">
        <v>79.939209726444005</v>
      </c>
      <c r="N3924" s="1">
        <v>70.820668693008997</v>
      </c>
      <c r="O3924" s="1">
        <v>58.662613981763002</v>
      </c>
      <c r="P3924" s="1">
        <v>31.306990881459001</v>
      </c>
      <c r="Q3924" s="1">
        <v>61.702127659574003</v>
      </c>
      <c r="R3924" s="1">
        <v>67.477203647416005</v>
      </c>
      <c r="S3924" s="1">
        <v>27.659574468085001</v>
      </c>
      <c r="T3924" s="1">
        <v>67.781155015197996</v>
      </c>
      <c r="U3924" s="1">
        <v>38.905775075987997</v>
      </c>
      <c r="V3924" s="1">
        <v>27.963525835866001</v>
      </c>
      <c r="W3924" s="1">
        <v>25.227963525836</v>
      </c>
      <c r="X3924" s="1">
        <v>4.5592705167169996</v>
      </c>
      <c r="Y3924" s="1">
        <v>0.91185410334299999</v>
      </c>
      <c r="Z3924" s="1">
        <v>1.2158054711249999</v>
      </c>
      <c r="AA3924" s="8">
        <v>747.72036474164099</v>
      </c>
    </row>
    <row r="3925" spans="3:27" x14ac:dyDescent="0.2">
      <c r="C3925" s="70"/>
      <c r="D3925" s="67"/>
      <c r="E3925" s="4" t="s">
        <v>26</v>
      </c>
      <c r="F3925" s="52" t="s">
        <v>624</v>
      </c>
      <c r="G3925" s="7">
        <v>355</v>
      </c>
      <c r="H3925" s="9">
        <v>17.183098591549001</v>
      </c>
      <c r="I3925" s="1">
        <v>4.2253521126760001</v>
      </c>
      <c r="J3925" s="1">
        <v>44.225352112675999</v>
      </c>
      <c r="K3925" s="1">
        <v>27.605633802817</v>
      </c>
      <c r="L3925" s="1">
        <v>63.661971830985998</v>
      </c>
      <c r="M3925" s="1">
        <v>81.408450704225004</v>
      </c>
      <c r="N3925" s="1">
        <v>71.549295774648002</v>
      </c>
      <c r="O3925" s="1">
        <v>65.633802816900996</v>
      </c>
      <c r="P3925" s="1">
        <v>36.056338028169002</v>
      </c>
      <c r="Q3925" s="1">
        <v>52.112676056338003</v>
      </c>
      <c r="R3925" s="1">
        <v>65.070422535210994</v>
      </c>
      <c r="S3925" s="1">
        <v>18.309859154929999</v>
      </c>
      <c r="T3925" s="1">
        <v>63.661971830985998</v>
      </c>
      <c r="U3925" s="1">
        <v>36.338028169014002</v>
      </c>
      <c r="V3925" s="1">
        <v>24.225352112675999</v>
      </c>
      <c r="W3925" s="1">
        <v>27.323943661971999</v>
      </c>
      <c r="X3925" s="1">
        <v>3.6619718309859999</v>
      </c>
      <c r="Y3925" s="1">
        <v>0.84507042253499998</v>
      </c>
      <c r="Z3925" s="1">
        <v>0.56338028168999998</v>
      </c>
      <c r="AA3925" s="8">
        <v>703.66197183098598</v>
      </c>
    </row>
    <row r="3926" spans="3:27" x14ac:dyDescent="0.2">
      <c r="C3926" s="70"/>
      <c r="D3926" s="67"/>
      <c r="E3926" s="4" t="s">
        <v>27</v>
      </c>
      <c r="F3926" s="52" t="s">
        <v>624</v>
      </c>
      <c r="G3926" s="7">
        <v>254</v>
      </c>
      <c r="H3926" s="9">
        <v>11.811023622046999</v>
      </c>
      <c r="I3926" s="1">
        <v>2.7559055118110001</v>
      </c>
      <c r="J3926" s="1">
        <v>34.645669291338997</v>
      </c>
      <c r="K3926" s="1">
        <v>23.228346456693</v>
      </c>
      <c r="L3926" s="1">
        <v>58.267716535433003</v>
      </c>
      <c r="M3926" s="1">
        <v>75.984251968503997</v>
      </c>
      <c r="N3926" s="1">
        <v>69.685039370078997</v>
      </c>
      <c r="O3926" s="1">
        <v>66.141732283465004</v>
      </c>
      <c r="P3926" s="1">
        <v>35.039370078739999</v>
      </c>
      <c r="Q3926" s="1">
        <v>47.244094488188999</v>
      </c>
      <c r="R3926" s="1">
        <v>61.023622047243997</v>
      </c>
      <c r="S3926" s="1">
        <v>15.748031496063</v>
      </c>
      <c r="T3926" s="1">
        <v>59.842519685039001</v>
      </c>
      <c r="U3926" s="1">
        <v>29.921259842520001</v>
      </c>
      <c r="V3926" s="1">
        <v>27.952755905511999</v>
      </c>
      <c r="W3926" s="1">
        <v>18.897637795276001</v>
      </c>
      <c r="X3926" s="1">
        <v>1.574803149606</v>
      </c>
      <c r="Y3926" s="1">
        <v>1.574803149606</v>
      </c>
      <c r="Z3926" s="1">
        <v>2.3622047244090001</v>
      </c>
      <c r="AA3926" s="8">
        <v>643.70078740157498</v>
      </c>
    </row>
    <row r="3927" spans="3:27" x14ac:dyDescent="0.2">
      <c r="C3927" s="70"/>
      <c r="D3927" s="67"/>
      <c r="E3927" s="4" t="s">
        <v>28</v>
      </c>
      <c r="F3927" s="52" t="s">
        <v>624</v>
      </c>
      <c r="G3927" s="7">
        <v>288</v>
      </c>
      <c r="H3927" s="9">
        <v>6.5972222222220003</v>
      </c>
      <c r="I3927" s="1">
        <v>1.7361111111109999</v>
      </c>
      <c r="J3927" s="1">
        <v>25</v>
      </c>
      <c r="K3927" s="1">
        <v>12.152777777778001</v>
      </c>
      <c r="L3927" s="1">
        <v>40.972222222222001</v>
      </c>
      <c r="M3927" s="1">
        <v>71.875</v>
      </c>
      <c r="N3927" s="1">
        <v>50.694444444444002</v>
      </c>
      <c r="O3927" s="1">
        <v>57.638888888888999</v>
      </c>
      <c r="P3927" s="1">
        <v>26.388888888888999</v>
      </c>
      <c r="Q3927" s="1">
        <v>21.875</v>
      </c>
      <c r="R3927" s="1">
        <v>47.916666666666998</v>
      </c>
      <c r="S3927" s="1">
        <v>7.6388888888890003</v>
      </c>
      <c r="T3927" s="1">
        <v>49.652777777777999</v>
      </c>
      <c r="U3927" s="1">
        <v>28.819444444443999</v>
      </c>
      <c r="V3927" s="1">
        <v>22.916666666666998</v>
      </c>
      <c r="W3927" s="1">
        <v>9.375</v>
      </c>
      <c r="X3927" s="1">
        <v>5.5555555555560003</v>
      </c>
      <c r="Y3927" s="1">
        <v>4.166666666667</v>
      </c>
      <c r="Z3927" s="1">
        <v>2.7777777777780002</v>
      </c>
      <c r="AA3927" s="8">
        <v>493.75</v>
      </c>
    </row>
    <row r="3928" spans="3:27" x14ac:dyDescent="0.2">
      <c r="C3928" s="70"/>
      <c r="D3928" s="67"/>
      <c r="E3928" s="4" t="s">
        <v>29</v>
      </c>
      <c r="F3928" s="52" t="s">
        <v>624</v>
      </c>
      <c r="G3928" s="7">
        <v>1226</v>
      </c>
      <c r="H3928" s="9">
        <v>15.334420880913999</v>
      </c>
      <c r="I3928" s="1">
        <v>2.7732463295269998</v>
      </c>
      <c r="J3928" s="1">
        <v>39.233278955953999</v>
      </c>
      <c r="K3928" s="1">
        <v>25.36704730832</v>
      </c>
      <c r="L3928" s="1">
        <v>59.380097879281998</v>
      </c>
      <c r="M3928" s="1">
        <v>77.650897226753997</v>
      </c>
      <c r="N3928" s="1">
        <v>66.068515497552994</v>
      </c>
      <c r="O3928" s="1">
        <v>61.990212071777997</v>
      </c>
      <c r="P3928" s="1">
        <v>32.300163132137001</v>
      </c>
      <c r="Q3928" s="1">
        <v>46.574225122348999</v>
      </c>
      <c r="R3928" s="1">
        <v>60.848287112561003</v>
      </c>
      <c r="S3928" s="1">
        <v>17.781402936378001</v>
      </c>
      <c r="T3928" s="1">
        <v>60.685154975529997</v>
      </c>
      <c r="U3928" s="1">
        <v>33.931484502446999</v>
      </c>
      <c r="V3928" s="1">
        <v>25.693311582382002</v>
      </c>
      <c r="W3928" s="1">
        <v>20.799347471451998</v>
      </c>
      <c r="X3928" s="1">
        <v>3.9151712887440002</v>
      </c>
      <c r="Y3928" s="1">
        <v>1.794453507341</v>
      </c>
      <c r="Z3928" s="1">
        <v>1.63132137031</v>
      </c>
      <c r="AA3928" s="8">
        <v>653.75203915171301</v>
      </c>
    </row>
    <row r="3929" spans="3:27" x14ac:dyDescent="0.2">
      <c r="C3929" s="70"/>
      <c r="D3929" s="67"/>
      <c r="E3929" s="4" t="s">
        <v>30</v>
      </c>
      <c r="F3929" s="52" t="s">
        <v>624</v>
      </c>
      <c r="G3929" s="7">
        <v>542</v>
      </c>
      <c r="H3929" s="9">
        <v>9.0405904059040001</v>
      </c>
      <c r="I3929" s="1">
        <v>2.2140221402210001</v>
      </c>
      <c r="J3929" s="1">
        <v>29.520295202951999</v>
      </c>
      <c r="K3929" s="1">
        <v>17.343173431734002</v>
      </c>
      <c r="L3929" s="1">
        <v>49.077490774908</v>
      </c>
      <c r="M3929" s="1">
        <v>73.800738007380005</v>
      </c>
      <c r="N3929" s="1">
        <v>59.594095940959001</v>
      </c>
      <c r="O3929" s="1">
        <v>61.623616236162</v>
      </c>
      <c r="P3929" s="1">
        <v>30.442804428043999</v>
      </c>
      <c r="Q3929" s="1">
        <v>33.763837638376003</v>
      </c>
      <c r="R3929" s="1">
        <v>54.059040590405999</v>
      </c>
      <c r="S3929" s="1">
        <v>11.439114391144001</v>
      </c>
      <c r="T3929" s="1">
        <v>54.428044280442997</v>
      </c>
      <c r="U3929" s="1">
        <v>29.335793357934001</v>
      </c>
      <c r="V3929" s="1">
        <v>25.276752767527999</v>
      </c>
      <c r="W3929" s="1">
        <v>13.837638376384</v>
      </c>
      <c r="X3929" s="1">
        <v>3.6900369003689999</v>
      </c>
      <c r="Y3929" s="1">
        <v>2.952029520295</v>
      </c>
      <c r="Z3929" s="1">
        <v>2.5830258302579998</v>
      </c>
      <c r="AA3929" s="8">
        <v>564.02214022140197</v>
      </c>
    </row>
    <row r="3930" spans="3:27" x14ac:dyDescent="0.2">
      <c r="C3930" s="70"/>
      <c r="D3930" s="66" t="s">
        <v>20</v>
      </c>
      <c r="E3930" s="5" t="s">
        <v>24</v>
      </c>
      <c r="F3930" s="51" t="s">
        <v>624</v>
      </c>
      <c r="G3930" s="6">
        <v>153</v>
      </c>
      <c r="H3930" s="13">
        <v>56.862745098038999</v>
      </c>
      <c r="I3930" s="2">
        <v>3.9215686274510002</v>
      </c>
      <c r="J3930" s="2">
        <v>49.019607843137003</v>
      </c>
      <c r="K3930" s="2">
        <v>33.333333333333002</v>
      </c>
      <c r="L3930" s="2">
        <v>79.084967320261001</v>
      </c>
      <c r="M3930" s="2">
        <v>78.431372549019997</v>
      </c>
      <c r="N3930" s="2">
        <v>66.013071895425</v>
      </c>
      <c r="O3930" s="2">
        <v>50.980392156862997</v>
      </c>
      <c r="P3930" s="2">
        <v>33.986928104575</v>
      </c>
      <c r="Q3930" s="2">
        <v>80.392156862744997</v>
      </c>
      <c r="R3930" s="2">
        <v>69.281045751633997</v>
      </c>
      <c r="S3930" s="2">
        <v>47.712418300654001</v>
      </c>
      <c r="T3930" s="2">
        <v>72.549019607842993</v>
      </c>
      <c r="U3930" s="2">
        <v>34.640522875816998</v>
      </c>
      <c r="V3930" s="2">
        <v>19.607843137254999</v>
      </c>
      <c r="W3930" s="2">
        <v>26.143790849673</v>
      </c>
      <c r="X3930" s="2">
        <v>3.2679738562090002</v>
      </c>
      <c r="Y3930" s="2">
        <v>0.65359477124200005</v>
      </c>
      <c r="Z3930" s="2">
        <v>1.3071895424840001</v>
      </c>
      <c r="AA3930" s="11">
        <v>807.18954248366003</v>
      </c>
    </row>
    <row r="3931" spans="3:27" x14ac:dyDescent="0.2">
      <c r="C3931" s="70"/>
      <c r="D3931" s="67"/>
      <c r="E3931" s="4" t="s">
        <v>25</v>
      </c>
      <c r="F3931" s="52" t="s">
        <v>624</v>
      </c>
      <c r="G3931" s="7">
        <v>174</v>
      </c>
      <c r="H3931" s="9">
        <v>26.436781609194998</v>
      </c>
      <c r="I3931" s="1">
        <v>3.4482758620689999</v>
      </c>
      <c r="J3931" s="1">
        <v>49.425287356322002</v>
      </c>
      <c r="K3931" s="1">
        <v>39.655172413792997</v>
      </c>
      <c r="L3931" s="1">
        <v>75.287356321838999</v>
      </c>
      <c r="M3931" s="1">
        <v>74.712643678161001</v>
      </c>
      <c r="N3931" s="1">
        <v>64.942528735631996</v>
      </c>
      <c r="O3931" s="1">
        <v>59.195402298851</v>
      </c>
      <c r="P3931" s="1">
        <v>26.436781609194998</v>
      </c>
      <c r="Q3931" s="1">
        <v>59.195402298851</v>
      </c>
      <c r="R3931" s="1">
        <v>58.620689655172001</v>
      </c>
      <c r="S3931" s="1">
        <v>32.183908045976999</v>
      </c>
      <c r="T3931" s="1">
        <v>68.390804597701006</v>
      </c>
      <c r="U3931" s="1">
        <v>34.482758620689999</v>
      </c>
      <c r="V3931" s="1">
        <v>20.689655172414</v>
      </c>
      <c r="W3931" s="1">
        <v>22.988505747125998</v>
      </c>
      <c r="X3931" s="1">
        <v>5.1724137931029999</v>
      </c>
      <c r="Y3931" s="1">
        <v>1.149425287356</v>
      </c>
      <c r="Z3931" s="1">
        <v>1.7241379310339999</v>
      </c>
      <c r="AA3931" s="8">
        <v>724.13793103448302</v>
      </c>
    </row>
    <row r="3932" spans="3:27" x14ac:dyDescent="0.2">
      <c r="C3932" s="70"/>
      <c r="D3932" s="67"/>
      <c r="E3932" s="4" t="s">
        <v>26</v>
      </c>
      <c r="F3932" s="52" t="s">
        <v>624</v>
      </c>
      <c r="G3932" s="7">
        <v>180</v>
      </c>
      <c r="H3932" s="9">
        <v>22.777777777777999</v>
      </c>
      <c r="I3932" s="1">
        <v>3.8888888888889999</v>
      </c>
      <c r="J3932" s="1">
        <v>46.111111111111001</v>
      </c>
      <c r="K3932" s="1">
        <v>30.555555555556001</v>
      </c>
      <c r="L3932" s="1">
        <v>73.333333333333002</v>
      </c>
      <c r="M3932" s="1">
        <v>78.333333333333002</v>
      </c>
      <c r="N3932" s="1">
        <v>65.555555555555998</v>
      </c>
      <c r="O3932" s="1">
        <v>61.666666666666998</v>
      </c>
      <c r="P3932" s="1">
        <v>28.333333333333002</v>
      </c>
      <c r="Q3932" s="1">
        <v>50</v>
      </c>
      <c r="R3932" s="1">
        <v>62.222222222222001</v>
      </c>
      <c r="S3932" s="1">
        <v>22.222222222222001</v>
      </c>
      <c r="T3932" s="1">
        <v>65</v>
      </c>
      <c r="U3932" s="1">
        <v>31.666666666666998</v>
      </c>
      <c r="V3932" s="1">
        <v>16.111111111111001</v>
      </c>
      <c r="W3932" s="1">
        <v>26.111111111111001</v>
      </c>
      <c r="X3932" s="1">
        <v>3.8888888888889999</v>
      </c>
      <c r="Y3932" s="1">
        <v>0.555555555556</v>
      </c>
      <c r="Z3932" s="1">
        <v>0.555555555556</v>
      </c>
      <c r="AA3932" s="8">
        <v>688.88888888888903</v>
      </c>
    </row>
    <row r="3933" spans="3:27" x14ac:dyDescent="0.2">
      <c r="C3933" s="70"/>
      <c r="D3933" s="67"/>
      <c r="E3933" s="4" t="s">
        <v>27</v>
      </c>
      <c r="F3933" s="52" t="s">
        <v>624</v>
      </c>
      <c r="G3933" s="7">
        <v>121</v>
      </c>
      <c r="H3933" s="9">
        <v>17.355371900826</v>
      </c>
      <c r="I3933" s="1">
        <v>3.305785123967</v>
      </c>
      <c r="J3933" s="1">
        <v>35.537190082644997</v>
      </c>
      <c r="K3933" s="1">
        <v>35.537190082644997</v>
      </c>
      <c r="L3933" s="1">
        <v>68.595041322314003</v>
      </c>
      <c r="M3933" s="1">
        <v>69.421487603306005</v>
      </c>
      <c r="N3933" s="1">
        <v>63.636363636364003</v>
      </c>
      <c r="O3933" s="1">
        <v>62.809917355372001</v>
      </c>
      <c r="P3933" s="1">
        <v>32.231404958677999</v>
      </c>
      <c r="Q3933" s="1">
        <v>50.413223140496001</v>
      </c>
      <c r="R3933" s="1">
        <v>52.066115702479003</v>
      </c>
      <c r="S3933" s="1">
        <v>21.487603305785001</v>
      </c>
      <c r="T3933" s="1">
        <v>64.462809917355003</v>
      </c>
      <c r="U3933" s="1">
        <v>31.404958677686</v>
      </c>
      <c r="V3933" s="1">
        <v>20.661157024792999</v>
      </c>
      <c r="W3933" s="1">
        <v>18.181818181817999</v>
      </c>
      <c r="X3933" s="1">
        <v>0.82644628099200002</v>
      </c>
      <c r="Y3933" s="1">
        <v>0.82644628099200002</v>
      </c>
      <c r="Z3933" s="1">
        <v>4.1322314049589997</v>
      </c>
      <c r="AA3933" s="8">
        <v>652.89256198347096</v>
      </c>
    </row>
    <row r="3934" spans="3:27" x14ac:dyDescent="0.2">
      <c r="C3934" s="70"/>
      <c r="D3934" s="67"/>
      <c r="E3934" s="4" t="s">
        <v>28</v>
      </c>
      <c r="F3934" s="52" t="s">
        <v>624</v>
      </c>
      <c r="G3934" s="7">
        <v>135</v>
      </c>
      <c r="H3934" s="9">
        <v>7.4074074074069998</v>
      </c>
      <c r="I3934" s="1">
        <v>2.9629629629630001</v>
      </c>
      <c r="J3934" s="1">
        <v>26.666666666666998</v>
      </c>
      <c r="K3934" s="1">
        <v>19.259259259259</v>
      </c>
      <c r="L3934" s="1">
        <v>52.592592592593</v>
      </c>
      <c r="M3934" s="1">
        <v>68.148148148147996</v>
      </c>
      <c r="N3934" s="1">
        <v>43.703703703704001</v>
      </c>
      <c r="O3934" s="1">
        <v>57.777777777777999</v>
      </c>
      <c r="P3934" s="1">
        <v>25.185185185184999</v>
      </c>
      <c r="Q3934" s="1">
        <v>23.703703703704001</v>
      </c>
      <c r="R3934" s="1">
        <v>41.481481481480998</v>
      </c>
      <c r="S3934" s="1">
        <v>12.592592592593</v>
      </c>
      <c r="T3934" s="1">
        <v>51.111111111111001</v>
      </c>
      <c r="U3934" s="1">
        <v>24.444444444443999</v>
      </c>
      <c r="V3934" s="1">
        <v>15.555555555555999</v>
      </c>
      <c r="W3934" s="1">
        <v>11.111111111111001</v>
      </c>
      <c r="X3934" s="1">
        <v>5.9259259259260002</v>
      </c>
      <c r="Y3934" s="1">
        <v>3.7037037037039999</v>
      </c>
      <c r="Z3934" s="1">
        <v>1.481481481481</v>
      </c>
      <c r="AA3934" s="8">
        <v>494.81481481481501</v>
      </c>
    </row>
    <row r="3935" spans="3:27" x14ac:dyDescent="0.2">
      <c r="C3935" s="70"/>
      <c r="D3935" s="67"/>
      <c r="E3935" s="4" t="s">
        <v>29</v>
      </c>
      <c r="F3935" s="52" t="s">
        <v>624</v>
      </c>
      <c r="G3935" s="7">
        <v>610</v>
      </c>
      <c r="H3935" s="9">
        <v>19.344262295082</v>
      </c>
      <c r="I3935" s="1">
        <v>3.4426229508200001</v>
      </c>
      <c r="J3935" s="1">
        <v>40.655737704918003</v>
      </c>
      <c r="K3935" s="1">
        <v>31.639344262295001</v>
      </c>
      <c r="L3935" s="1">
        <v>68.360655737705002</v>
      </c>
      <c r="M3935" s="1">
        <v>73.278688524589995</v>
      </c>
      <c r="N3935" s="1">
        <v>60.16393442623</v>
      </c>
      <c r="O3935" s="1">
        <v>60.327868852458998</v>
      </c>
      <c r="P3935" s="1">
        <v>27.868852459016001</v>
      </c>
      <c r="Q3935" s="1">
        <v>46.885245901639003</v>
      </c>
      <c r="R3935" s="1">
        <v>54.590163934426002</v>
      </c>
      <c r="S3935" s="1">
        <v>22.786885245901999</v>
      </c>
      <c r="T3935" s="1">
        <v>62.786885245901999</v>
      </c>
      <c r="U3935" s="1">
        <v>30.819672131148</v>
      </c>
      <c r="V3935" s="1">
        <v>18.196721311474999</v>
      </c>
      <c r="W3935" s="1">
        <v>20.327868852459002</v>
      </c>
      <c r="X3935" s="1">
        <v>4.0983606557380003</v>
      </c>
      <c r="Y3935" s="1">
        <v>1.475409836066</v>
      </c>
      <c r="Z3935" s="1">
        <v>1.8032786885250001</v>
      </c>
      <c r="AA3935" s="8">
        <v>648.85245901639303</v>
      </c>
    </row>
    <row r="3936" spans="3:27" x14ac:dyDescent="0.2">
      <c r="C3936" s="70"/>
      <c r="D3936" s="67"/>
      <c r="E3936" s="4" t="s">
        <v>30</v>
      </c>
      <c r="F3936" s="52" t="s">
        <v>624</v>
      </c>
      <c r="G3936" s="7">
        <v>256</v>
      </c>
      <c r="H3936" s="9">
        <v>12.109375</v>
      </c>
      <c r="I3936" s="1">
        <v>3.125</v>
      </c>
      <c r="J3936" s="1">
        <v>30.859375</v>
      </c>
      <c r="K3936" s="1">
        <v>26.953125</v>
      </c>
      <c r="L3936" s="1">
        <v>60.15625</v>
      </c>
      <c r="M3936" s="1">
        <v>68.75</v>
      </c>
      <c r="N3936" s="1">
        <v>53.125</v>
      </c>
      <c r="O3936" s="1">
        <v>60.15625</v>
      </c>
      <c r="P3936" s="1">
        <v>28.515625</v>
      </c>
      <c r="Q3936" s="1">
        <v>36.328125</v>
      </c>
      <c r="R3936" s="1">
        <v>46.484375</v>
      </c>
      <c r="S3936" s="1">
        <v>16.796875</v>
      </c>
      <c r="T3936" s="1">
        <v>57.421875</v>
      </c>
      <c r="U3936" s="1">
        <v>27.734375</v>
      </c>
      <c r="V3936" s="1">
        <v>17.96875</v>
      </c>
      <c r="W3936" s="1">
        <v>14.453125</v>
      </c>
      <c r="X3936" s="1">
        <v>3.515625</v>
      </c>
      <c r="Y3936" s="1">
        <v>2.34375</v>
      </c>
      <c r="Z3936" s="1">
        <v>2.734375</v>
      </c>
      <c r="AA3936" s="8">
        <v>569.53125</v>
      </c>
    </row>
    <row r="3937" spans="3:27" x14ac:dyDescent="0.2">
      <c r="C3937" s="70"/>
      <c r="D3937" s="66" t="s">
        <v>21</v>
      </c>
      <c r="E3937" s="5" t="s">
        <v>24</v>
      </c>
      <c r="F3937" s="51" t="s">
        <v>624</v>
      </c>
      <c r="G3937" s="6">
        <v>149</v>
      </c>
      <c r="H3937" s="13">
        <v>57.046979865772002</v>
      </c>
      <c r="I3937" s="2">
        <v>0.67114093959700005</v>
      </c>
      <c r="J3937" s="2">
        <v>48.993288590604003</v>
      </c>
      <c r="K3937" s="2">
        <v>26.845637583893001</v>
      </c>
      <c r="L3937" s="2">
        <v>59.060402684564004</v>
      </c>
      <c r="M3937" s="2">
        <v>81.208053691274998</v>
      </c>
      <c r="N3937" s="2">
        <v>79.865771812080993</v>
      </c>
      <c r="O3937" s="2">
        <v>59.731543624160999</v>
      </c>
      <c r="P3937" s="2">
        <v>35.570469798658003</v>
      </c>
      <c r="Q3937" s="2">
        <v>73.154362416107006</v>
      </c>
      <c r="R3937" s="2">
        <v>76.510067114093999</v>
      </c>
      <c r="S3937" s="2">
        <v>50.335570469799002</v>
      </c>
      <c r="T3937" s="2">
        <v>73.825503355704996</v>
      </c>
      <c r="U3937" s="2">
        <v>37.583892617449997</v>
      </c>
      <c r="V3937" s="2">
        <v>36.912751677852</v>
      </c>
      <c r="W3937" s="2">
        <v>28.859060402685</v>
      </c>
      <c r="X3937" s="2">
        <v>6.0402684563760003</v>
      </c>
      <c r="Y3937" s="2">
        <v>1.342281879195</v>
      </c>
      <c r="Z3937" s="2">
        <v>1.342281879195</v>
      </c>
      <c r="AA3937" s="11">
        <v>834.89932885906001</v>
      </c>
    </row>
    <row r="3938" spans="3:27" x14ac:dyDescent="0.2">
      <c r="C3938" s="70"/>
      <c r="D3938" s="67"/>
      <c r="E3938" s="4" t="s">
        <v>25</v>
      </c>
      <c r="F3938" s="52" t="s">
        <v>624</v>
      </c>
      <c r="G3938" s="7">
        <v>155</v>
      </c>
      <c r="H3938" s="9">
        <v>20.645161290322999</v>
      </c>
      <c r="I3938" s="1">
        <v>0.64516129032299996</v>
      </c>
      <c r="J3938" s="1">
        <v>50.322580645160997</v>
      </c>
      <c r="K3938" s="1">
        <v>32.258064516128997</v>
      </c>
      <c r="L3938" s="1">
        <v>67.741935483871003</v>
      </c>
      <c r="M3938" s="1">
        <v>85.806451612903004</v>
      </c>
      <c r="N3938" s="1">
        <v>77.419354838710007</v>
      </c>
      <c r="O3938" s="1">
        <v>58.064516129032</v>
      </c>
      <c r="P3938" s="1">
        <v>36.774193548386997</v>
      </c>
      <c r="Q3938" s="1">
        <v>64.516129032257993</v>
      </c>
      <c r="R3938" s="1">
        <v>77.419354838710007</v>
      </c>
      <c r="S3938" s="1">
        <v>22.580645161290001</v>
      </c>
      <c r="T3938" s="1">
        <v>67.096774193548001</v>
      </c>
      <c r="U3938" s="1">
        <v>43.870967741934997</v>
      </c>
      <c r="V3938" s="1">
        <v>36.129032258065003</v>
      </c>
      <c r="W3938" s="1">
        <v>27.741935483871</v>
      </c>
      <c r="X3938" s="1">
        <v>3.8709677419349999</v>
      </c>
      <c r="Y3938" s="1">
        <v>0.64516129032299996</v>
      </c>
      <c r="Z3938" s="1">
        <v>0.64516129032299996</v>
      </c>
      <c r="AA3938" s="8">
        <v>774.19354838709705</v>
      </c>
    </row>
    <row r="3939" spans="3:27" x14ac:dyDescent="0.2">
      <c r="C3939" s="70"/>
      <c r="D3939" s="67"/>
      <c r="E3939" s="4" t="s">
        <v>26</v>
      </c>
      <c r="F3939" s="52" t="s">
        <v>624</v>
      </c>
      <c r="G3939" s="7">
        <v>175</v>
      </c>
      <c r="H3939" s="9">
        <v>11.428571428571001</v>
      </c>
      <c r="I3939" s="1">
        <v>4.5714285714290002</v>
      </c>
      <c r="J3939" s="1">
        <v>42.285714285714</v>
      </c>
      <c r="K3939" s="1">
        <v>24.571428571428999</v>
      </c>
      <c r="L3939" s="1">
        <v>53.714285714286</v>
      </c>
      <c r="M3939" s="1">
        <v>84.571428571428996</v>
      </c>
      <c r="N3939" s="1">
        <v>77.714285714286007</v>
      </c>
      <c r="O3939" s="1">
        <v>69.714285714286007</v>
      </c>
      <c r="P3939" s="1">
        <v>44</v>
      </c>
      <c r="Q3939" s="1">
        <v>54.285714285714</v>
      </c>
      <c r="R3939" s="1">
        <v>68</v>
      </c>
      <c r="S3939" s="1">
        <v>14.285714285714</v>
      </c>
      <c r="T3939" s="1">
        <v>62.285714285714</v>
      </c>
      <c r="U3939" s="1">
        <v>41.142857142856997</v>
      </c>
      <c r="V3939" s="1">
        <v>32.571428571429003</v>
      </c>
      <c r="W3939" s="1">
        <v>28.571428571428999</v>
      </c>
      <c r="X3939" s="1">
        <v>3.4285714285709998</v>
      </c>
      <c r="Y3939" s="1">
        <v>1.142857142857</v>
      </c>
      <c r="Z3939" s="1">
        <v>0.57142857142900005</v>
      </c>
      <c r="AA3939" s="8">
        <v>718.857142857143</v>
      </c>
    </row>
    <row r="3940" spans="3:27" x14ac:dyDescent="0.2">
      <c r="C3940" s="70"/>
      <c r="D3940" s="67"/>
      <c r="E3940" s="4" t="s">
        <v>27</v>
      </c>
      <c r="F3940" s="52" t="s">
        <v>624</v>
      </c>
      <c r="G3940" s="7">
        <v>133</v>
      </c>
      <c r="H3940" s="9">
        <v>6.766917293233</v>
      </c>
      <c r="I3940" s="1">
        <v>2.255639097744</v>
      </c>
      <c r="J3940" s="1">
        <v>33.834586466165</v>
      </c>
      <c r="K3940" s="1">
        <v>12.030075187970001</v>
      </c>
      <c r="L3940" s="1">
        <v>48.872180451128003</v>
      </c>
      <c r="M3940" s="1">
        <v>81.954887218045002</v>
      </c>
      <c r="N3940" s="1">
        <v>75.187969924811995</v>
      </c>
      <c r="O3940" s="1">
        <v>69.172932330826995</v>
      </c>
      <c r="P3940" s="1">
        <v>37.593984962405997</v>
      </c>
      <c r="Q3940" s="1">
        <v>44.360902255638997</v>
      </c>
      <c r="R3940" s="1">
        <v>69.172932330826995</v>
      </c>
      <c r="S3940" s="1">
        <v>10.526315789473999</v>
      </c>
      <c r="T3940" s="1">
        <v>55.639097744361003</v>
      </c>
      <c r="U3940" s="1">
        <v>28.571428571428999</v>
      </c>
      <c r="V3940" s="1">
        <v>34.586466165414002</v>
      </c>
      <c r="W3940" s="1">
        <v>19.548872180450999</v>
      </c>
      <c r="X3940" s="1">
        <v>2.255639097744</v>
      </c>
      <c r="Y3940" s="1">
        <v>2.255639097744</v>
      </c>
      <c r="Z3940" s="1">
        <v>0.75187969924800002</v>
      </c>
      <c r="AA3940" s="8">
        <v>635.33834586466196</v>
      </c>
    </row>
    <row r="3941" spans="3:27" x14ac:dyDescent="0.2">
      <c r="C3941" s="70"/>
      <c r="D3941" s="67"/>
      <c r="E3941" s="4" t="s">
        <v>28</v>
      </c>
      <c r="F3941" s="52" t="s">
        <v>624</v>
      </c>
      <c r="G3941" s="7">
        <v>153</v>
      </c>
      <c r="H3941" s="9">
        <v>5.8823529411760003</v>
      </c>
      <c r="I3941" s="1">
        <v>0.65359477124200005</v>
      </c>
      <c r="J3941" s="1">
        <v>23.529411764706001</v>
      </c>
      <c r="K3941" s="1">
        <v>5.8823529411760003</v>
      </c>
      <c r="L3941" s="1">
        <v>30.718954248366</v>
      </c>
      <c r="M3941" s="1">
        <v>75.163398692810006</v>
      </c>
      <c r="N3941" s="1">
        <v>56.862745098038999</v>
      </c>
      <c r="O3941" s="1">
        <v>57.516339869280998</v>
      </c>
      <c r="P3941" s="1">
        <v>27.450980392157</v>
      </c>
      <c r="Q3941" s="1">
        <v>20.261437908497001</v>
      </c>
      <c r="R3941" s="1">
        <v>53.594771241830003</v>
      </c>
      <c r="S3941" s="1">
        <v>3.2679738562090002</v>
      </c>
      <c r="T3941" s="1">
        <v>48.366013071894997</v>
      </c>
      <c r="U3941" s="1">
        <v>32.679738562091998</v>
      </c>
      <c r="V3941" s="1">
        <v>29.411764705882</v>
      </c>
      <c r="W3941" s="1">
        <v>7.8431372549020004</v>
      </c>
      <c r="X3941" s="1">
        <v>5.2287581699350003</v>
      </c>
      <c r="Y3941" s="1">
        <v>4.5751633986930003</v>
      </c>
      <c r="Z3941" s="1">
        <v>3.9215686274510002</v>
      </c>
      <c r="AA3941" s="8">
        <v>492.81045751634002</v>
      </c>
    </row>
    <row r="3942" spans="3:27" x14ac:dyDescent="0.2">
      <c r="C3942" s="70"/>
      <c r="D3942" s="67"/>
      <c r="E3942" s="4" t="s">
        <v>29</v>
      </c>
      <c r="F3942" s="52" t="s">
        <v>624</v>
      </c>
      <c r="G3942" s="7">
        <v>616</v>
      </c>
      <c r="H3942" s="9">
        <v>11.363636363635999</v>
      </c>
      <c r="I3942" s="1">
        <v>2.1103896103899999</v>
      </c>
      <c r="J3942" s="1">
        <v>37.824675324674999</v>
      </c>
      <c r="K3942" s="1">
        <v>19.155844155844001</v>
      </c>
      <c r="L3942" s="1">
        <v>50.487012987013003</v>
      </c>
      <c r="M3942" s="1">
        <v>81.980519480519007</v>
      </c>
      <c r="N3942" s="1">
        <v>71.915584415583993</v>
      </c>
      <c r="O3942" s="1">
        <v>63.636363636364003</v>
      </c>
      <c r="P3942" s="1">
        <v>36.688311688311998</v>
      </c>
      <c r="Q3942" s="1">
        <v>46.266233766234002</v>
      </c>
      <c r="R3942" s="1">
        <v>67.045454545455001</v>
      </c>
      <c r="S3942" s="1">
        <v>12.824675324675001</v>
      </c>
      <c r="T3942" s="1">
        <v>58.603896103895998</v>
      </c>
      <c r="U3942" s="1">
        <v>37.012987012986997</v>
      </c>
      <c r="V3942" s="1">
        <v>33.116883116883002</v>
      </c>
      <c r="W3942" s="1">
        <v>21.266233766233999</v>
      </c>
      <c r="X3942" s="1">
        <v>3.733766233766</v>
      </c>
      <c r="Y3942" s="1">
        <v>2.1103896103899999</v>
      </c>
      <c r="Z3942" s="1">
        <v>1.461038961039</v>
      </c>
      <c r="AA3942" s="8">
        <v>658.60389610389598</v>
      </c>
    </row>
    <row r="3943" spans="3:27" x14ac:dyDescent="0.2">
      <c r="C3943" s="70"/>
      <c r="D3943" s="67"/>
      <c r="E3943" s="4" t="s">
        <v>30</v>
      </c>
      <c r="F3943" s="52" t="s">
        <v>624</v>
      </c>
      <c r="G3943" s="7">
        <v>286</v>
      </c>
      <c r="H3943" s="9">
        <v>6.2937062937060002</v>
      </c>
      <c r="I3943" s="1">
        <v>1.398601398601</v>
      </c>
      <c r="J3943" s="1">
        <v>28.321678321678</v>
      </c>
      <c r="K3943" s="1">
        <v>8.7412587412589993</v>
      </c>
      <c r="L3943" s="1">
        <v>39.160839160838997</v>
      </c>
      <c r="M3943" s="1">
        <v>78.321678321677993</v>
      </c>
      <c r="N3943" s="1">
        <v>65.384615384615003</v>
      </c>
      <c r="O3943" s="1">
        <v>62.937062937062997</v>
      </c>
      <c r="P3943" s="1">
        <v>32.167832167832003</v>
      </c>
      <c r="Q3943" s="1">
        <v>31.468531468531001</v>
      </c>
      <c r="R3943" s="1">
        <v>60.839160839161003</v>
      </c>
      <c r="S3943" s="1">
        <v>6.6433566433570004</v>
      </c>
      <c r="T3943" s="1">
        <v>51.748251748252002</v>
      </c>
      <c r="U3943" s="1">
        <v>30.769230769231001</v>
      </c>
      <c r="V3943" s="1">
        <v>31.818181818182001</v>
      </c>
      <c r="W3943" s="1">
        <v>13.286713286713001</v>
      </c>
      <c r="X3943" s="1">
        <v>3.8461538461539999</v>
      </c>
      <c r="Y3943" s="1">
        <v>3.4965034965030002</v>
      </c>
      <c r="Z3943" s="1">
        <v>2.4475524475519999</v>
      </c>
      <c r="AA3943" s="8">
        <v>559.09090909090901</v>
      </c>
    </row>
    <row r="3944" spans="3:27" x14ac:dyDescent="0.2">
      <c r="C3944" s="66" t="s">
        <v>31</v>
      </c>
      <c r="D3944" s="66" t="s">
        <v>23</v>
      </c>
      <c r="E3944" s="5" t="s">
        <v>32</v>
      </c>
      <c r="F3944" s="51" t="s">
        <v>624</v>
      </c>
      <c r="G3944" s="6">
        <v>72</v>
      </c>
      <c r="H3944" s="13">
        <v>31.944444444443999</v>
      </c>
      <c r="I3944" s="2">
        <v>6.9444444444439997</v>
      </c>
      <c r="J3944" s="2">
        <v>38.888888888888999</v>
      </c>
      <c r="K3944" s="2">
        <v>15.277777777778001</v>
      </c>
      <c r="L3944" s="2">
        <v>16.666666666666998</v>
      </c>
      <c r="M3944" s="2">
        <v>19.444444444443999</v>
      </c>
      <c r="N3944" s="2">
        <v>62.5</v>
      </c>
      <c r="O3944" s="2">
        <v>56.944444444444002</v>
      </c>
      <c r="P3944" s="2">
        <v>23.611111111111001</v>
      </c>
      <c r="Q3944" s="2">
        <v>34.722222222222001</v>
      </c>
      <c r="R3944" s="2">
        <v>51.388888888888999</v>
      </c>
      <c r="S3944" s="2">
        <v>23.611111111111001</v>
      </c>
      <c r="T3944" s="2">
        <v>44.444444444444002</v>
      </c>
      <c r="U3944" s="2">
        <v>25</v>
      </c>
      <c r="V3944" s="2">
        <v>19.444444444443999</v>
      </c>
      <c r="W3944" s="2">
        <v>20.833333333333002</v>
      </c>
      <c r="X3944" s="2">
        <v>9.7222222222219994</v>
      </c>
      <c r="Y3944" s="2">
        <v>2.7777777777780002</v>
      </c>
      <c r="Z3944" s="2">
        <v>2.7777777777780002</v>
      </c>
      <c r="AA3944" s="11">
        <v>506.944444444444</v>
      </c>
    </row>
    <row r="3945" spans="3:27" ht="26" x14ac:dyDescent="0.2">
      <c r="C3945" s="70"/>
      <c r="D3945" s="67"/>
      <c r="E3945" s="4" t="s">
        <v>33</v>
      </c>
      <c r="F3945" s="52" t="s">
        <v>624</v>
      </c>
      <c r="G3945" s="7">
        <v>1007</v>
      </c>
      <c r="H3945" s="9">
        <v>26.216484607746001</v>
      </c>
      <c r="I3945" s="1">
        <v>2.7805362462760002</v>
      </c>
      <c r="J3945" s="1">
        <v>46.176762661369999</v>
      </c>
      <c r="K3945" s="1">
        <v>30.685203574974999</v>
      </c>
      <c r="L3945" s="1">
        <v>85.104270109235003</v>
      </c>
      <c r="M3945" s="1">
        <v>84.210526315788996</v>
      </c>
      <c r="N3945" s="1">
        <v>69.811320754717002</v>
      </c>
      <c r="O3945" s="1">
        <v>62.363455809335001</v>
      </c>
      <c r="P3945" s="1">
        <v>34.955312810328003</v>
      </c>
      <c r="Q3945" s="1">
        <v>61.966236345581002</v>
      </c>
      <c r="R3945" s="1">
        <v>67.924528301886994</v>
      </c>
      <c r="S3945" s="1">
        <v>27.606752730884001</v>
      </c>
      <c r="T3945" s="1">
        <v>69.414101290963004</v>
      </c>
      <c r="U3945" s="1">
        <v>38.133068520357</v>
      </c>
      <c r="V3945" s="1">
        <v>27.805362462761</v>
      </c>
      <c r="W3945" s="1">
        <v>24.0317775571</v>
      </c>
      <c r="X3945" s="1">
        <v>2.9791459781529999</v>
      </c>
      <c r="Y3945" s="1">
        <v>0.993048659384</v>
      </c>
      <c r="Z3945" s="1">
        <v>1.2909632572</v>
      </c>
      <c r="AA3945" s="8">
        <v>764.44885799404199</v>
      </c>
    </row>
    <row r="3946" spans="3:27" ht="39" x14ac:dyDescent="0.2">
      <c r="C3946" s="70"/>
      <c r="D3946" s="67"/>
      <c r="E3946" s="4" t="s">
        <v>34</v>
      </c>
      <c r="F3946" s="52" t="s">
        <v>625</v>
      </c>
      <c r="G3946" s="7">
        <v>15</v>
      </c>
      <c r="H3946" s="17" t="s">
        <v>61</v>
      </c>
      <c r="I3946" s="3" t="s">
        <v>61</v>
      </c>
      <c r="J3946" s="1">
        <v>20</v>
      </c>
      <c r="K3946" s="1">
        <v>6.666666666667</v>
      </c>
      <c r="L3946" s="1">
        <v>40</v>
      </c>
      <c r="M3946" s="1">
        <v>73.333333333333002</v>
      </c>
      <c r="N3946" s="1">
        <v>66.666666666666998</v>
      </c>
      <c r="O3946" s="1">
        <v>40</v>
      </c>
      <c r="P3946" s="1">
        <v>20</v>
      </c>
      <c r="Q3946" s="1">
        <v>26.666666666666998</v>
      </c>
      <c r="R3946" s="1">
        <v>40</v>
      </c>
      <c r="S3946" s="1">
        <v>6.666666666667</v>
      </c>
      <c r="T3946" s="1">
        <v>40</v>
      </c>
      <c r="U3946" s="1">
        <v>33.333333333333002</v>
      </c>
      <c r="V3946" s="1">
        <v>13.333333333333</v>
      </c>
      <c r="W3946" s="1">
        <v>6.666666666667</v>
      </c>
      <c r="X3946" s="3" t="s">
        <v>61</v>
      </c>
      <c r="Y3946" s="1">
        <v>6.666666666667</v>
      </c>
      <c r="Z3946" s="3" t="s">
        <v>61</v>
      </c>
      <c r="AA3946" s="8">
        <v>440</v>
      </c>
    </row>
    <row r="3947" spans="3:27" ht="39" x14ac:dyDescent="0.2">
      <c r="C3947" s="70"/>
      <c r="D3947" s="67"/>
      <c r="E3947" s="4" t="s">
        <v>35</v>
      </c>
      <c r="F3947" s="52" t="s">
        <v>624</v>
      </c>
      <c r="G3947" s="7">
        <v>197</v>
      </c>
      <c r="H3947" s="9">
        <v>26.903553299492</v>
      </c>
      <c r="I3947" s="1">
        <v>3.045685279188</v>
      </c>
      <c r="J3947" s="1">
        <v>39.086294416244002</v>
      </c>
      <c r="K3947" s="1">
        <v>24.873096446700998</v>
      </c>
      <c r="L3947" s="1">
        <v>19.289340101522999</v>
      </c>
      <c r="M3947" s="1">
        <v>81.725888324872997</v>
      </c>
      <c r="N3947" s="1">
        <v>72.081218274112004</v>
      </c>
      <c r="O3947" s="1">
        <v>62.944162436547998</v>
      </c>
      <c r="P3947" s="1">
        <v>31.979695431471999</v>
      </c>
      <c r="Q3947" s="1">
        <v>43.147208121826999</v>
      </c>
      <c r="R3947" s="1">
        <v>66.497461928934001</v>
      </c>
      <c r="S3947" s="1">
        <v>26.395939086294</v>
      </c>
      <c r="T3947" s="1">
        <v>58.883248730963999</v>
      </c>
      <c r="U3947" s="1">
        <v>32.487309644669999</v>
      </c>
      <c r="V3947" s="1">
        <v>25.380710659898</v>
      </c>
      <c r="W3947" s="1">
        <v>19.796954314720999</v>
      </c>
      <c r="X3947" s="1">
        <v>6.598984771574</v>
      </c>
      <c r="Y3947" s="1">
        <v>1.522842639594</v>
      </c>
      <c r="Z3947" s="1">
        <v>1.0152284263960001</v>
      </c>
      <c r="AA3947" s="8">
        <v>643.65482233502496</v>
      </c>
    </row>
    <row r="3948" spans="3:27" ht="26" x14ac:dyDescent="0.2">
      <c r="C3948" s="70"/>
      <c r="D3948" s="67"/>
      <c r="E3948" s="4" t="s">
        <v>36</v>
      </c>
      <c r="F3948" s="52" t="s">
        <v>624</v>
      </c>
      <c r="G3948" s="7">
        <v>205</v>
      </c>
      <c r="H3948" s="9">
        <v>8.7804878048779997</v>
      </c>
      <c r="I3948" s="1">
        <v>0.97560975609800005</v>
      </c>
      <c r="J3948" s="1">
        <v>22.926829268293002</v>
      </c>
      <c r="K3948" s="1">
        <v>11.707317073171</v>
      </c>
      <c r="L3948" s="1">
        <v>6.8292682926830004</v>
      </c>
      <c r="M3948" s="1">
        <v>67.804878048779997</v>
      </c>
      <c r="N3948" s="1">
        <v>56.097560975610001</v>
      </c>
      <c r="O3948" s="1">
        <v>52.195121951220003</v>
      </c>
      <c r="P3948" s="1">
        <v>28.780487804878</v>
      </c>
      <c r="Q3948" s="1">
        <v>26.341463414633999</v>
      </c>
      <c r="R3948" s="1">
        <v>46.341463414633999</v>
      </c>
      <c r="S3948" s="1">
        <v>6.3414634146340001</v>
      </c>
      <c r="T3948" s="1">
        <v>46.341463414633999</v>
      </c>
      <c r="U3948" s="1">
        <v>23.414634146341001</v>
      </c>
      <c r="V3948" s="1">
        <v>22.926829268293002</v>
      </c>
      <c r="W3948" s="1">
        <v>18.048780487805001</v>
      </c>
      <c r="X3948" s="1">
        <v>5.8536585365849998</v>
      </c>
      <c r="Y3948" s="1">
        <v>4.3902439024389999</v>
      </c>
      <c r="Z3948" s="1">
        <v>2.4390243902440001</v>
      </c>
      <c r="AA3948" s="8">
        <v>458.53658536585402</v>
      </c>
    </row>
    <row r="3949" spans="3:27" x14ac:dyDescent="0.2">
      <c r="C3949" s="70"/>
      <c r="D3949" s="67"/>
      <c r="E3949" s="4" t="s">
        <v>37</v>
      </c>
      <c r="F3949" s="52" t="s">
        <v>625</v>
      </c>
      <c r="G3949" s="7">
        <v>32</v>
      </c>
      <c r="H3949" s="9">
        <v>6.25</v>
      </c>
      <c r="I3949" s="3" t="s">
        <v>61</v>
      </c>
      <c r="J3949" s="1">
        <v>28.125</v>
      </c>
      <c r="K3949" s="1">
        <v>25</v>
      </c>
      <c r="L3949" s="1">
        <v>31.25</v>
      </c>
      <c r="M3949" s="1">
        <v>62.5</v>
      </c>
      <c r="N3949" s="1">
        <v>46.875</v>
      </c>
      <c r="O3949" s="1">
        <v>65.625</v>
      </c>
      <c r="P3949" s="1">
        <v>21.875</v>
      </c>
      <c r="Q3949" s="1">
        <v>34.375</v>
      </c>
      <c r="R3949" s="1">
        <v>40.625</v>
      </c>
      <c r="S3949" s="1">
        <v>15.625</v>
      </c>
      <c r="T3949" s="1">
        <v>53.125</v>
      </c>
      <c r="U3949" s="1">
        <v>18.75</v>
      </c>
      <c r="V3949" s="1">
        <v>21.875</v>
      </c>
      <c r="W3949" s="1">
        <v>12.5</v>
      </c>
      <c r="X3949" s="3" t="s">
        <v>61</v>
      </c>
      <c r="Y3949" s="3" t="s">
        <v>61</v>
      </c>
      <c r="Z3949" s="1">
        <v>6.25</v>
      </c>
      <c r="AA3949" s="8">
        <v>490.625</v>
      </c>
    </row>
    <row r="3950" spans="3:27" x14ac:dyDescent="0.2">
      <c r="C3950" s="70"/>
      <c r="D3950" s="66" t="s">
        <v>20</v>
      </c>
      <c r="E3950" s="5" t="s">
        <v>32</v>
      </c>
      <c r="F3950" s="51" t="s">
        <v>625</v>
      </c>
      <c r="G3950" s="6">
        <v>38</v>
      </c>
      <c r="H3950" s="13">
        <v>39.473684210526002</v>
      </c>
      <c r="I3950" s="2">
        <v>7.8947368421049999</v>
      </c>
      <c r="J3950" s="2">
        <v>39.473684210526002</v>
      </c>
      <c r="K3950" s="2">
        <v>5.2631578947369997</v>
      </c>
      <c r="L3950" s="2">
        <v>18.421052631578998</v>
      </c>
      <c r="M3950" s="2">
        <v>10.526315789473999</v>
      </c>
      <c r="N3950" s="2">
        <v>42.105263157895003</v>
      </c>
      <c r="O3950" s="2">
        <v>52.631578947367998</v>
      </c>
      <c r="P3950" s="2">
        <v>13.157894736842</v>
      </c>
      <c r="Q3950" s="2">
        <v>23.684210526316001</v>
      </c>
      <c r="R3950" s="2">
        <v>39.473684210526002</v>
      </c>
      <c r="S3950" s="2">
        <v>26.315789473683999</v>
      </c>
      <c r="T3950" s="2">
        <v>42.105263157895003</v>
      </c>
      <c r="U3950" s="2">
        <v>21.052631578947</v>
      </c>
      <c r="V3950" s="2">
        <v>13.157894736842</v>
      </c>
      <c r="W3950" s="2">
        <v>21.052631578947</v>
      </c>
      <c r="X3950" s="2">
        <v>7.8947368421049999</v>
      </c>
      <c r="Y3950" s="2">
        <v>5.2631578947369997</v>
      </c>
      <c r="Z3950" s="2">
        <v>5.2631578947369997</v>
      </c>
      <c r="AA3950" s="11">
        <v>434.21052631578902</v>
      </c>
    </row>
    <row r="3951" spans="3:27" ht="26" x14ac:dyDescent="0.2">
      <c r="C3951" s="70"/>
      <c r="D3951" s="67"/>
      <c r="E3951" s="4" t="s">
        <v>33</v>
      </c>
      <c r="F3951" s="52" t="s">
        <v>624</v>
      </c>
      <c r="G3951" s="7">
        <v>566</v>
      </c>
      <c r="H3951" s="9">
        <v>29.151943462898</v>
      </c>
      <c r="I3951" s="1">
        <v>3.7102473498230002</v>
      </c>
      <c r="J3951" s="1">
        <v>45.583038869257997</v>
      </c>
      <c r="K3951" s="1">
        <v>35.865724381625</v>
      </c>
      <c r="L3951" s="1">
        <v>87.455830388693002</v>
      </c>
      <c r="M3951" s="1">
        <v>81.625441696113</v>
      </c>
      <c r="N3951" s="1">
        <v>65.547703180211997</v>
      </c>
      <c r="O3951" s="1">
        <v>59.717314487632997</v>
      </c>
      <c r="P3951" s="1">
        <v>31.095406360424001</v>
      </c>
      <c r="Q3951" s="1">
        <v>61.307420494699997</v>
      </c>
      <c r="R3951" s="1">
        <v>61.837455830388997</v>
      </c>
      <c r="S3951" s="1">
        <v>30.388692579505001</v>
      </c>
      <c r="T3951" s="1">
        <v>69.787985865723996</v>
      </c>
      <c r="U3951" s="1">
        <v>34.098939929328999</v>
      </c>
      <c r="V3951" s="1">
        <v>19.434628975264999</v>
      </c>
      <c r="W3951" s="1">
        <v>23.144876325087999</v>
      </c>
      <c r="X3951" s="1">
        <v>3.533568904594</v>
      </c>
      <c r="Y3951" s="1">
        <v>0.70671378091899995</v>
      </c>
      <c r="Z3951" s="1">
        <v>0.88339222614799995</v>
      </c>
      <c r="AA3951" s="8">
        <v>744.87632508833894</v>
      </c>
    </row>
    <row r="3952" spans="3:27" ht="39" x14ac:dyDescent="0.2">
      <c r="C3952" s="70"/>
      <c r="D3952" s="67"/>
      <c r="E3952" s="4" t="s">
        <v>34</v>
      </c>
      <c r="F3952" s="52" t="s">
        <v>625</v>
      </c>
      <c r="G3952" s="7">
        <v>7</v>
      </c>
      <c r="H3952" s="17" t="s">
        <v>61</v>
      </c>
      <c r="I3952" s="3" t="s">
        <v>61</v>
      </c>
      <c r="J3952" s="1">
        <v>14.285714285714</v>
      </c>
      <c r="K3952" s="3" t="s">
        <v>61</v>
      </c>
      <c r="L3952" s="1">
        <v>14.285714285714</v>
      </c>
      <c r="M3952" s="1">
        <v>71.428571428571004</v>
      </c>
      <c r="N3952" s="1">
        <v>57.142857142856997</v>
      </c>
      <c r="O3952" s="1">
        <v>28.571428571428999</v>
      </c>
      <c r="P3952" s="3" t="s">
        <v>61</v>
      </c>
      <c r="Q3952" s="1">
        <v>28.571428571428999</v>
      </c>
      <c r="R3952" s="1">
        <v>28.571428571428999</v>
      </c>
      <c r="S3952" s="3" t="s">
        <v>61</v>
      </c>
      <c r="T3952" s="1">
        <v>14.285714285714</v>
      </c>
      <c r="U3952" s="1">
        <v>42.857142857143003</v>
      </c>
      <c r="V3952" s="3" t="s">
        <v>61</v>
      </c>
      <c r="W3952" s="1">
        <v>14.285714285714</v>
      </c>
      <c r="X3952" s="3" t="s">
        <v>61</v>
      </c>
      <c r="Y3952" s="1">
        <v>14.285714285714</v>
      </c>
      <c r="Z3952" s="3" t="s">
        <v>61</v>
      </c>
      <c r="AA3952" s="8">
        <v>328.57142857142901</v>
      </c>
    </row>
    <row r="3953" spans="3:27" ht="39" x14ac:dyDescent="0.2">
      <c r="C3953" s="70"/>
      <c r="D3953" s="67"/>
      <c r="E3953" s="4" t="s">
        <v>35</v>
      </c>
      <c r="F3953" s="52" t="s">
        <v>624</v>
      </c>
      <c r="G3953" s="7">
        <v>78</v>
      </c>
      <c r="H3953" s="9">
        <v>23.076923076922998</v>
      </c>
      <c r="I3953" s="1">
        <v>2.564102564103</v>
      </c>
      <c r="J3953" s="1">
        <v>35.897435897435997</v>
      </c>
      <c r="K3953" s="1">
        <v>29.487179487178999</v>
      </c>
      <c r="L3953" s="1">
        <v>28.205128205127998</v>
      </c>
      <c r="M3953" s="1">
        <v>74.358974358973995</v>
      </c>
      <c r="N3953" s="1">
        <v>57.692307692307999</v>
      </c>
      <c r="O3953" s="1">
        <v>57.692307692307999</v>
      </c>
      <c r="P3953" s="1">
        <v>26.923076923077002</v>
      </c>
      <c r="Q3953" s="1">
        <v>38.461538461537998</v>
      </c>
      <c r="R3953" s="1">
        <v>56.410256410255997</v>
      </c>
      <c r="S3953" s="1">
        <v>29.487179487178999</v>
      </c>
      <c r="T3953" s="1">
        <v>57.692307692307999</v>
      </c>
      <c r="U3953" s="1">
        <v>30.769230769231001</v>
      </c>
      <c r="V3953" s="1">
        <v>19.230769230768999</v>
      </c>
      <c r="W3953" s="1">
        <v>19.230769230768999</v>
      </c>
      <c r="X3953" s="1">
        <v>5.1282051282049999</v>
      </c>
      <c r="Y3953" s="1">
        <v>2.564102564103</v>
      </c>
      <c r="Z3953" s="1">
        <v>1.2820512820509999</v>
      </c>
      <c r="AA3953" s="8">
        <v>596.15384615384596</v>
      </c>
    </row>
    <row r="3954" spans="3:27" ht="26" x14ac:dyDescent="0.2">
      <c r="C3954" s="70"/>
      <c r="D3954" s="67"/>
      <c r="E3954" s="4" t="s">
        <v>36</v>
      </c>
      <c r="F3954" s="52" t="s">
        <v>624</v>
      </c>
      <c r="G3954" s="7">
        <v>58</v>
      </c>
      <c r="H3954" s="9">
        <v>12.068965517241001</v>
      </c>
      <c r="I3954" s="1">
        <v>1.7241379310339999</v>
      </c>
      <c r="J3954" s="1">
        <v>24.137931034483</v>
      </c>
      <c r="K3954" s="1">
        <v>17.241379310345</v>
      </c>
      <c r="L3954" s="1">
        <v>13.793103448276</v>
      </c>
      <c r="M3954" s="1">
        <v>51.724137931034001</v>
      </c>
      <c r="N3954" s="1">
        <v>44.827586206897003</v>
      </c>
      <c r="O3954" s="1">
        <v>53.448275862069003</v>
      </c>
      <c r="P3954" s="1">
        <v>27.586206896552</v>
      </c>
      <c r="Q3954" s="1">
        <v>25.862068965517</v>
      </c>
      <c r="R3954" s="1">
        <v>37.931034482759003</v>
      </c>
      <c r="S3954" s="1">
        <v>6.8965517241379999</v>
      </c>
      <c r="T3954" s="1">
        <v>44.827586206897003</v>
      </c>
      <c r="U3954" s="1">
        <v>13.793103448276</v>
      </c>
      <c r="V3954" s="1">
        <v>13.793103448276</v>
      </c>
      <c r="W3954" s="1">
        <v>12.068965517241001</v>
      </c>
      <c r="X3954" s="1">
        <v>5.1724137931029999</v>
      </c>
      <c r="Y3954" s="1">
        <v>1.7241379310339999</v>
      </c>
      <c r="Z3954" s="1">
        <v>5.1724137931029999</v>
      </c>
      <c r="AA3954" s="8">
        <v>413.79310344827599</v>
      </c>
    </row>
    <row r="3955" spans="3:27" x14ac:dyDescent="0.2">
      <c r="C3955" s="70"/>
      <c r="D3955" s="67"/>
      <c r="E3955" s="4" t="s">
        <v>37</v>
      </c>
      <c r="F3955" s="52" t="s">
        <v>625</v>
      </c>
      <c r="G3955" s="7">
        <v>16</v>
      </c>
      <c r="H3955" s="17" t="s">
        <v>61</v>
      </c>
      <c r="I3955" s="3" t="s">
        <v>61</v>
      </c>
      <c r="J3955" s="1">
        <v>43.75</v>
      </c>
      <c r="K3955" s="1">
        <v>37.5</v>
      </c>
      <c r="L3955" s="1">
        <v>31.25</v>
      </c>
      <c r="M3955" s="1">
        <v>50</v>
      </c>
      <c r="N3955" s="1">
        <v>37.5</v>
      </c>
      <c r="O3955" s="1">
        <v>62.5</v>
      </c>
      <c r="P3955" s="1">
        <v>25</v>
      </c>
      <c r="Q3955" s="1">
        <v>37.5</v>
      </c>
      <c r="R3955" s="1">
        <v>37.5</v>
      </c>
      <c r="S3955" s="1">
        <v>18.75</v>
      </c>
      <c r="T3955" s="1">
        <v>68.75</v>
      </c>
      <c r="U3955" s="1">
        <v>31.25</v>
      </c>
      <c r="V3955" s="1">
        <v>18.75</v>
      </c>
      <c r="W3955" s="1">
        <v>12.5</v>
      </c>
      <c r="X3955" s="3" t="s">
        <v>61</v>
      </c>
      <c r="Y3955" s="3" t="s">
        <v>61</v>
      </c>
      <c r="Z3955" s="1">
        <v>12.5</v>
      </c>
      <c r="AA3955" s="8">
        <v>525</v>
      </c>
    </row>
    <row r="3956" spans="3:27" x14ac:dyDescent="0.2">
      <c r="C3956" s="70"/>
      <c r="D3956" s="66" t="s">
        <v>21</v>
      </c>
      <c r="E3956" s="5" t="s">
        <v>32</v>
      </c>
      <c r="F3956" s="51" t="s">
        <v>625</v>
      </c>
      <c r="G3956" s="6">
        <v>34</v>
      </c>
      <c r="H3956" s="13">
        <v>23.529411764706001</v>
      </c>
      <c r="I3956" s="2">
        <v>5.8823529411760003</v>
      </c>
      <c r="J3956" s="2">
        <v>38.235294117647001</v>
      </c>
      <c r="K3956" s="2">
        <v>26.470588235293999</v>
      </c>
      <c r="L3956" s="2">
        <v>14.705882352941</v>
      </c>
      <c r="M3956" s="2">
        <v>29.411764705882</v>
      </c>
      <c r="N3956" s="2">
        <v>85.294117647058997</v>
      </c>
      <c r="O3956" s="2">
        <v>61.764705882352999</v>
      </c>
      <c r="P3956" s="2">
        <v>35.294117647058997</v>
      </c>
      <c r="Q3956" s="2">
        <v>47.058823529412003</v>
      </c>
      <c r="R3956" s="2">
        <v>64.705882352941003</v>
      </c>
      <c r="S3956" s="2">
        <v>20.588235294118</v>
      </c>
      <c r="T3956" s="2">
        <v>47.058823529412003</v>
      </c>
      <c r="U3956" s="2">
        <v>29.411764705882</v>
      </c>
      <c r="V3956" s="2">
        <v>26.470588235293999</v>
      </c>
      <c r="W3956" s="2">
        <v>20.588235294118</v>
      </c>
      <c r="X3956" s="2">
        <v>11.764705882353001</v>
      </c>
      <c r="Y3956" s="14" t="s">
        <v>61</v>
      </c>
      <c r="Z3956" s="14" t="s">
        <v>61</v>
      </c>
      <c r="AA3956" s="11">
        <v>588.23529411764696</v>
      </c>
    </row>
    <row r="3957" spans="3:27" ht="26" x14ac:dyDescent="0.2">
      <c r="C3957" s="70"/>
      <c r="D3957" s="67"/>
      <c r="E3957" s="4" t="s">
        <v>33</v>
      </c>
      <c r="F3957" s="52" t="s">
        <v>624</v>
      </c>
      <c r="G3957" s="7">
        <v>441</v>
      </c>
      <c r="H3957" s="9">
        <v>22.448979591836999</v>
      </c>
      <c r="I3957" s="1">
        <v>1.587301587302</v>
      </c>
      <c r="J3957" s="1">
        <v>46.938775510204003</v>
      </c>
      <c r="K3957" s="1">
        <v>24.036281179138001</v>
      </c>
      <c r="L3957" s="1">
        <v>82.086167800454007</v>
      </c>
      <c r="M3957" s="1">
        <v>87.528344671202007</v>
      </c>
      <c r="N3957" s="1">
        <v>75.283446712018005</v>
      </c>
      <c r="O3957" s="1">
        <v>65.759637188208998</v>
      </c>
      <c r="P3957" s="1">
        <v>39.909297052154002</v>
      </c>
      <c r="Q3957" s="1">
        <v>62.811791383219997</v>
      </c>
      <c r="R3957" s="1">
        <v>75.736961451246998</v>
      </c>
      <c r="S3957" s="1">
        <v>24.036281179138001</v>
      </c>
      <c r="T3957" s="1">
        <v>68.934240362812005</v>
      </c>
      <c r="U3957" s="1">
        <v>43.310657596372003</v>
      </c>
      <c r="V3957" s="1">
        <v>38.548752834467003</v>
      </c>
      <c r="W3957" s="1">
        <v>25.170068027210998</v>
      </c>
      <c r="X3957" s="1">
        <v>2.2675736961449999</v>
      </c>
      <c r="Y3957" s="1">
        <v>1.360544217687</v>
      </c>
      <c r="Z3957" s="1">
        <v>1.8140589569159999</v>
      </c>
      <c r="AA3957" s="8">
        <v>789.56916099773196</v>
      </c>
    </row>
    <row r="3958" spans="3:27" ht="39" x14ac:dyDescent="0.2">
      <c r="C3958" s="70"/>
      <c r="D3958" s="67"/>
      <c r="E3958" s="4" t="s">
        <v>34</v>
      </c>
      <c r="F3958" s="52" t="s">
        <v>625</v>
      </c>
      <c r="G3958" s="7">
        <v>8</v>
      </c>
      <c r="H3958" s="17" t="s">
        <v>61</v>
      </c>
      <c r="I3958" s="3" t="s">
        <v>61</v>
      </c>
      <c r="J3958" s="1">
        <v>25</v>
      </c>
      <c r="K3958" s="1">
        <v>12.5</v>
      </c>
      <c r="L3958" s="1">
        <v>62.5</v>
      </c>
      <c r="M3958" s="1">
        <v>75</v>
      </c>
      <c r="N3958" s="1">
        <v>75</v>
      </c>
      <c r="O3958" s="1">
        <v>50</v>
      </c>
      <c r="P3958" s="1">
        <v>37.5</v>
      </c>
      <c r="Q3958" s="1">
        <v>25</v>
      </c>
      <c r="R3958" s="1">
        <v>50</v>
      </c>
      <c r="S3958" s="1">
        <v>12.5</v>
      </c>
      <c r="T3958" s="1">
        <v>62.5</v>
      </c>
      <c r="U3958" s="1">
        <v>25</v>
      </c>
      <c r="V3958" s="1">
        <v>25</v>
      </c>
      <c r="W3958" s="3" t="s">
        <v>61</v>
      </c>
      <c r="X3958" s="3" t="s">
        <v>61</v>
      </c>
      <c r="Y3958" s="3" t="s">
        <v>61</v>
      </c>
      <c r="Z3958" s="3" t="s">
        <v>61</v>
      </c>
      <c r="AA3958" s="8">
        <v>537.5</v>
      </c>
    </row>
    <row r="3959" spans="3:27" ht="39" x14ac:dyDescent="0.2">
      <c r="C3959" s="70"/>
      <c r="D3959" s="67"/>
      <c r="E3959" s="4" t="s">
        <v>35</v>
      </c>
      <c r="F3959" s="52" t="s">
        <v>624</v>
      </c>
      <c r="G3959" s="7">
        <v>119</v>
      </c>
      <c r="H3959" s="9">
        <v>29.411764705882</v>
      </c>
      <c r="I3959" s="1">
        <v>3.361344537815</v>
      </c>
      <c r="J3959" s="1">
        <v>41.176470588234999</v>
      </c>
      <c r="K3959" s="1">
        <v>21.848739495798</v>
      </c>
      <c r="L3959" s="1">
        <v>13.445378151261</v>
      </c>
      <c r="M3959" s="1">
        <v>86.554621848739004</v>
      </c>
      <c r="N3959" s="1">
        <v>81.512605042017</v>
      </c>
      <c r="O3959" s="1">
        <v>66.386554621849001</v>
      </c>
      <c r="P3959" s="1">
        <v>35.294117647058997</v>
      </c>
      <c r="Q3959" s="1">
        <v>46.218487394957997</v>
      </c>
      <c r="R3959" s="1">
        <v>73.109243697479002</v>
      </c>
      <c r="S3959" s="1">
        <v>24.36974789916</v>
      </c>
      <c r="T3959" s="1">
        <v>59.663865546217998</v>
      </c>
      <c r="U3959" s="1">
        <v>33.613445378150999</v>
      </c>
      <c r="V3959" s="1">
        <v>29.411764705882</v>
      </c>
      <c r="W3959" s="1">
        <v>20.168067226891001</v>
      </c>
      <c r="X3959" s="1">
        <v>7.5630252100839996</v>
      </c>
      <c r="Y3959" s="1">
        <v>0.84033613445400002</v>
      </c>
      <c r="Z3959" s="1">
        <v>0.84033613445400002</v>
      </c>
      <c r="AA3959" s="8">
        <v>674.78991596638696</v>
      </c>
    </row>
    <row r="3960" spans="3:27" ht="26" x14ac:dyDescent="0.2">
      <c r="C3960" s="70"/>
      <c r="D3960" s="67"/>
      <c r="E3960" s="4" t="s">
        <v>36</v>
      </c>
      <c r="F3960" s="52" t="s">
        <v>624</v>
      </c>
      <c r="G3960" s="7">
        <v>147</v>
      </c>
      <c r="H3960" s="9">
        <v>7.4829931972789998</v>
      </c>
      <c r="I3960" s="1">
        <v>0.68027210884400002</v>
      </c>
      <c r="J3960" s="1">
        <v>22.448979591836999</v>
      </c>
      <c r="K3960" s="1">
        <v>9.5238095238099998</v>
      </c>
      <c r="L3960" s="1">
        <v>4.0816326530609999</v>
      </c>
      <c r="M3960" s="1">
        <v>74.149659863945999</v>
      </c>
      <c r="N3960" s="1">
        <v>60.544217687074998</v>
      </c>
      <c r="O3960" s="1">
        <v>51.700680272108997</v>
      </c>
      <c r="P3960" s="1">
        <v>29.251700680271998</v>
      </c>
      <c r="Q3960" s="1">
        <v>26.530612244897998</v>
      </c>
      <c r="R3960" s="1">
        <v>49.659863945578003</v>
      </c>
      <c r="S3960" s="1">
        <v>6.1224489795919999</v>
      </c>
      <c r="T3960" s="1">
        <v>46.938775510204003</v>
      </c>
      <c r="U3960" s="1">
        <v>27.210884353741001</v>
      </c>
      <c r="V3960" s="1">
        <v>26.530612244897998</v>
      </c>
      <c r="W3960" s="1">
        <v>20.408163265306001</v>
      </c>
      <c r="X3960" s="1">
        <v>6.1224489795919999</v>
      </c>
      <c r="Y3960" s="1">
        <v>5.4421768707479998</v>
      </c>
      <c r="Z3960" s="1">
        <v>1.360544217687</v>
      </c>
      <c r="AA3960" s="8">
        <v>476.19047619047598</v>
      </c>
    </row>
    <row r="3961" spans="3:27" x14ac:dyDescent="0.2">
      <c r="C3961" s="70"/>
      <c r="D3961" s="67"/>
      <c r="E3961" s="4" t="s">
        <v>37</v>
      </c>
      <c r="F3961" s="52" t="s">
        <v>625</v>
      </c>
      <c r="G3961" s="7">
        <v>16</v>
      </c>
      <c r="H3961" s="9">
        <v>12.5</v>
      </c>
      <c r="I3961" s="3" t="s">
        <v>61</v>
      </c>
      <c r="J3961" s="1">
        <v>12.5</v>
      </c>
      <c r="K3961" s="1">
        <v>12.5</v>
      </c>
      <c r="L3961" s="1">
        <v>31.25</v>
      </c>
      <c r="M3961" s="1">
        <v>75</v>
      </c>
      <c r="N3961" s="1">
        <v>56.25</v>
      </c>
      <c r="O3961" s="1">
        <v>68.75</v>
      </c>
      <c r="P3961" s="1">
        <v>18.75</v>
      </c>
      <c r="Q3961" s="1">
        <v>31.25</v>
      </c>
      <c r="R3961" s="1">
        <v>43.75</v>
      </c>
      <c r="S3961" s="1">
        <v>12.5</v>
      </c>
      <c r="T3961" s="1">
        <v>37.5</v>
      </c>
      <c r="U3961" s="1">
        <v>6.25</v>
      </c>
      <c r="V3961" s="1">
        <v>25</v>
      </c>
      <c r="W3961" s="1">
        <v>12.5</v>
      </c>
      <c r="X3961" s="3" t="s">
        <v>61</v>
      </c>
      <c r="Y3961" s="3" t="s">
        <v>61</v>
      </c>
      <c r="Z3961" s="3" t="s">
        <v>61</v>
      </c>
      <c r="AA3961" s="8">
        <v>456.25</v>
      </c>
    </row>
    <row r="3962" spans="3:27" x14ac:dyDescent="0.2">
      <c r="C3962" s="66" t="s">
        <v>38</v>
      </c>
      <c r="D3962" s="66" t="s">
        <v>23</v>
      </c>
      <c r="E3962" s="5" t="s">
        <v>39</v>
      </c>
      <c r="F3962" s="51" t="s">
        <v>624</v>
      </c>
      <c r="G3962" s="6">
        <v>458</v>
      </c>
      <c r="H3962" s="13">
        <v>17.903930131004</v>
      </c>
      <c r="I3962" s="2">
        <v>2.4017467248909998</v>
      </c>
      <c r="J3962" s="2">
        <v>31.222707423580999</v>
      </c>
      <c r="K3962" s="2">
        <v>16.593886462882001</v>
      </c>
      <c r="L3962" s="2">
        <v>13.318777292576</v>
      </c>
      <c r="M3962" s="2">
        <v>66.593886462881997</v>
      </c>
      <c r="N3962" s="2">
        <v>64.628820960699002</v>
      </c>
      <c r="O3962" s="2">
        <v>58.296943231440999</v>
      </c>
      <c r="P3962" s="2">
        <v>29.257641921396999</v>
      </c>
      <c r="Q3962" s="2">
        <v>34.934497816594003</v>
      </c>
      <c r="R3962" s="2">
        <v>57.205240174671999</v>
      </c>
      <c r="S3962" s="2">
        <v>16.375545851527999</v>
      </c>
      <c r="T3962" s="2">
        <v>51.528384279476001</v>
      </c>
      <c r="U3962" s="2">
        <v>26.419213973799</v>
      </c>
      <c r="V3962" s="2">
        <v>21.834061135371002</v>
      </c>
      <c r="W3962" s="2">
        <v>17.03056768559</v>
      </c>
      <c r="X3962" s="2">
        <v>5.8951965065499996</v>
      </c>
      <c r="Y3962" s="2">
        <v>2.4017467248909998</v>
      </c>
      <c r="Z3962" s="2">
        <v>1.9650655021829999</v>
      </c>
      <c r="AA3962" s="11">
        <v>535.80786026200894</v>
      </c>
    </row>
    <row r="3963" spans="3:27" x14ac:dyDescent="0.2">
      <c r="C3963" s="70"/>
      <c r="D3963" s="67"/>
      <c r="E3963" s="4" t="s">
        <v>40</v>
      </c>
      <c r="F3963" s="52" t="s">
        <v>624</v>
      </c>
      <c r="G3963" s="7">
        <v>973</v>
      </c>
      <c r="H3963" s="9">
        <v>25.179856115107999</v>
      </c>
      <c r="I3963" s="1">
        <v>2.774922918808</v>
      </c>
      <c r="J3963" s="1">
        <v>46.043165467625997</v>
      </c>
      <c r="K3963" s="1">
        <v>31.038026721480001</v>
      </c>
      <c r="L3963" s="1">
        <v>85.405960945529003</v>
      </c>
      <c r="M3963" s="1">
        <v>84.789311408016005</v>
      </c>
      <c r="N3963" s="1">
        <v>70.400822199383001</v>
      </c>
      <c r="O3963" s="1">
        <v>63.103802672147999</v>
      </c>
      <c r="P3963" s="1">
        <v>35.149023638232002</v>
      </c>
      <c r="Q3963" s="1">
        <v>61.253854059608997</v>
      </c>
      <c r="R3963" s="1">
        <v>67.523124357656997</v>
      </c>
      <c r="S3963" s="1">
        <v>26.927029804728001</v>
      </c>
      <c r="T3963" s="1">
        <v>69.886947584788999</v>
      </c>
      <c r="U3963" s="1">
        <v>38.746145940391003</v>
      </c>
      <c r="V3963" s="1">
        <v>28.571428571428999</v>
      </c>
      <c r="W3963" s="1">
        <v>23.432682425488</v>
      </c>
      <c r="X3963" s="1">
        <v>2.672147995889</v>
      </c>
      <c r="Y3963" s="1">
        <v>0.616649537513</v>
      </c>
      <c r="Z3963" s="1">
        <v>1.336073997945</v>
      </c>
      <c r="AA3963" s="8">
        <v>764.85097636176795</v>
      </c>
    </row>
    <row r="3964" spans="3:27" x14ac:dyDescent="0.2">
      <c r="C3964" s="70"/>
      <c r="D3964" s="67"/>
      <c r="E3964" s="4" t="s">
        <v>41</v>
      </c>
      <c r="F3964" s="52" t="s">
        <v>624</v>
      </c>
      <c r="G3964" s="7">
        <v>0</v>
      </c>
      <c r="H3964" s="17" t="s">
        <v>61</v>
      </c>
      <c r="I3964" s="3" t="s">
        <v>61</v>
      </c>
      <c r="J3964" s="3" t="s">
        <v>61</v>
      </c>
      <c r="K3964" s="3" t="s">
        <v>61</v>
      </c>
      <c r="L3964" s="3" t="s">
        <v>61</v>
      </c>
      <c r="M3964" s="3" t="s">
        <v>61</v>
      </c>
      <c r="N3964" s="3" t="s">
        <v>61</v>
      </c>
      <c r="O3964" s="3" t="s">
        <v>61</v>
      </c>
      <c r="P3964" s="3" t="s">
        <v>61</v>
      </c>
      <c r="Q3964" s="3" t="s">
        <v>61</v>
      </c>
      <c r="R3964" s="3" t="s">
        <v>61</v>
      </c>
      <c r="S3964" s="3" t="s">
        <v>61</v>
      </c>
      <c r="T3964" s="3" t="s">
        <v>61</v>
      </c>
      <c r="U3964" s="3" t="s">
        <v>61</v>
      </c>
      <c r="V3964" s="3" t="s">
        <v>61</v>
      </c>
      <c r="W3964" s="3" t="s">
        <v>61</v>
      </c>
      <c r="X3964" s="3" t="s">
        <v>61</v>
      </c>
      <c r="Y3964" s="3" t="s">
        <v>61</v>
      </c>
      <c r="Z3964" s="3" t="s">
        <v>61</v>
      </c>
      <c r="AA3964" s="18" t="s">
        <v>61</v>
      </c>
    </row>
    <row r="3965" spans="3:27" x14ac:dyDescent="0.2">
      <c r="C3965" s="70"/>
      <c r="D3965" s="67"/>
      <c r="E3965" s="4" t="s">
        <v>42</v>
      </c>
      <c r="F3965" s="52" t="s">
        <v>625</v>
      </c>
      <c r="G3965" s="7">
        <v>34</v>
      </c>
      <c r="H3965" s="9">
        <v>44.117647058823998</v>
      </c>
      <c r="I3965" s="1">
        <v>8.8235294117649996</v>
      </c>
      <c r="J3965" s="1">
        <v>50</v>
      </c>
      <c r="K3965" s="1">
        <v>29.411764705882</v>
      </c>
      <c r="L3965" s="1">
        <v>55.882352941176002</v>
      </c>
      <c r="M3965" s="1">
        <v>73.529411764705998</v>
      </c>
      <c r="N3965" s="1">
        <v>67.647058823528994</v>
      </c>
      <c r="O3965" s="1">
        <v>52.941176470587997</v>
      </c>
      <c r="P3965" s="1">
        <v>32.352941176470999</v>
      </c>
      <c r="Q3965" s="1">
        <v>64.705882352941003</v>
      </c>
      <c r="R3965" s="1">
        <v>61.764705882352999</v>
      </c>
      <c r="S3965" s="1">
        <v>41.176470588234999</v>
      </c>
      <c r="T3965" s="1">
        <v>61.764705882352999</v>
      </c>
      <c r="U3965" s="1">
        <v>32.352941176470999</v>
      </c>
      <c r="V3965" s="1">
        <v>23.529411764706001</v>
      </c>
      <c r="W3965" s="1">
        <v>35.294117647058997</v>
      </c>
      <c r="X3965" s="1">
        <v>14.705882352941</v>
      </c>
      <c r="Y3965" s="1">
        <v>2.9411764705880001</v>
      </c>
      <c r="Z3965" s="1">
        <v>2.9411764705880001</v>
      </c>
      <c r="AA3965" s="8">
        <v>755.88235294117601</v>
      </c>
    </row>
    <row r="3966" spans="3:27" x14ac:dyDescent="0.2">
      <c r="C3966" s="70"/>
      <c r="D3966" s="67"/>
      <c r="E3966" s="4" t="s">
        <v>43</v>
      </c>
      <c r="F3966" s="52" t="s">
        <v>625</v>
      </c>
      <c r="G3966" s="7">
        <v>10</v>
      </c>
      <c r="H3966" s="9">
        <v>30</v>
      </c>
      <c r="I3966" s="3" t="s">
        <v>61</v>
      </c>
      <c r="J3966" s="1">
        <v>60</v>
      </c>
      <c r="K3966" s="1">
        <v>30</v>
      </c>
      <c r="L3966" s="1">
        <v>40</v>
      </c>
      <c r="M3966" s="1">
        <v>90</v>
      </c>
      <c r="N3966" s="1">
        <v>80</v>
      </c>
      <c r="O3966" s="1">
        <v>60</v>
      </c>
      <c r="P3966" s="1">
        <v>30</v>
      </c>
      <c r="Q3966" s="1">
        <v>30</v>
      </c>
      <c r="R3966" s="1">
        <v>30</v>
      </c>
      <c r="S3966" s="1">
        <v>30</v>
      </c>
      <c r="T3966" s="1">
        <v>40</v>
      </c>
      <c r="U3966" s="1">
        <v>50</v>
      </c>
      <c r="V3966" s="1">
        <v>20</v>
      </c>
      <c r="W3966" s="1">
        <v>40</v>
      </c>
      <c r="X3966" s="1">
        <v>10</v>
      </c>
      <c r="Y3966" s="3" t="s">
        <v>61</v>
      </c>
      <c r="Z3966" s="3" t="s">
        <v>61</v>
      </c>
      <c r="AA3966" s="8">
        <v>670</v>
      </c>
    </row>
    <row r="3967" spans="3:27" x14ac:dyDescent="0.2">
      <c r="C3967" s="70"/>
      <c r="D3967" s="67"/>
      <c r="E3967" s="4" t="s">
        <v>44</v>
      </c>
      <c r="F3967" s="52" t="s">
        <v>625</v>
      </c>
      <c r="G3967" s="7">
        <v>31</v>
      </c>
      <c r="H3967" s="9">
        <v>32.258064516128997</v>
      </c>
      <c r="I3967" s="3" t="s">
        <v>61</v>
      </c>
      <c r="J3967" s="1">
        <v>32.258064516128997</v>
      </c>
      <c r="K3967" s="1">
        <v>19.354838709677001</v>
      </c>
      <c r="L3967" s="1">
        <v>48.387096774193999</v>
      </c>
      <c r="M3967" s="1">
        <v>64.516129032257993</v>
      </c>
      <c r="N3967" s="1">
        <v>38.709677419355003</v>
      </c>
      <c r="O3967" s="1">
        <v>45.161290322581003</v>
      </c>
      <c r="P3967" s="1">
        <v>22.580645161290001</v>
      </c>
      <c r="Q3967" s="1">
        <v>41.935483870968</v>
      </c>
      <c r="R3967" s="1">
        <v>45.161290322581003</v>
      </c>
      <c r="S3967" s="1">
        <v>29.032258064516</v>
      </c>
      <c r="T3967" s="1">
        <v>51.612903225806001</v>
      </c>
      <c r="U3967" s="1">
        <v>16.129032258064999</v>
      </c>
      <c r="V3967" s="1">
        <v>22.580645161290001</v>
      </c>
      <c r="W3967" s="1">
        <v>35.483870967742</v>
      </c>
      <c r="X3967" s="1">
        <v>3.2258064516129998</v>
      </c>
      <c r="Y3967" s="1">
        <v>6.4516129032259997</v>
      </c>
      <c r="Z3967" s="1">
        <v>3.2258064516129998</v>
      </c>
      <c r="AA3967" s="8">
        <v>558.06451612903197</v>
      </c>
    </row>
    <row r="3968" spans="3:27" x14ac:dyDescent="0.2">
      <c r="C3968" s="70"/>
      <c r="D3968" s="67"/>
      <c r="E3968" s="4" t="s">
        <v>37</v>
      </c>
      <c r="F3968" s="52" t="s">
        <v>625</v>
      </c>
      <c r="G3968" s="7">
        <v>22</v>
      </c>
      <c r="H3968" s="9">
        <v>22.727272727273</v>
      </c>
      <c r="I3968" s="3" t="s">
        <v>61</v>
      </c>
      <c r="J3968" s="1">
        <v>22.727272727273</v>
      </c>
      <c r="K3968" s="1">
        <v>22.727272727273</v>
      </c>
      <c r="L3968" s="1">
        <v>31.818181818182001</v>
      </c>
      <c r="M3968" s="1">
        <v>40.909090909090999</v>
      </c>
      <c r="N3968" s="1">
        <v>27.272727272727</v>
      </c>
      <c r="O3968" s="1">
        <v>36.363636363635997</v>
      </c>
      <c r="P3968" s="1">
        <v>18.181818181817999</v>
      </c>
      <c r="Q3968" s="1">
        <v>40.909090909090999</v>
      </c>
      <c r="R3968" s="1">
        <v>40.909090909090999</v>
      </c>
      <c r="S3968" s="1">
        <v>13.636363636364001</v>
      </c>
      <c r="T3968" s="1">
        <v>36.363636363635997</v>
      </c>
      <c r="U3968" s="1">
        <v>27.272727272727</v>
      </c>
      <c r="V3968" s="1">
        <v>22.727272727273</v>
      </c>
      <c r="W3968" s="1">
        <v>22.727272727273</v>
      </c>
      <c r="X3968" s="1">
        <v>9.0909090909089993</v>
      </c>
      <c r="Y3968" s="1">
        <v>22.727272727273</v>
      </c>
      <c r="Z3968" s="3" t="s">
        <v>61</v>
      </c>
      <c r="AA3968" s="8">
        <v>459.09090909090901</v>
      </c>
    </row>
    <row r="3969" spans="3:27" x14ac:dyDescent="0.2">
      <c r="C3969" s="70"/>
      <c r="D3969" s="66" t="s">
        <v>20</v>
      </c>
      <c r="E3969" s="5" t="s">
        <v>39</v>
      </c>
      <c r="F3969" s="51" t="s">
        <v>624</v>
      </c>
      <c r="G3969" s="6">
        <v>175</v>
      </c>
      <c r="H3969" s="13">
        <v>21.142857142857</v>
      </c>
      <c r="I3969" s="2">
        <v>3.4285714285709998</v>
      </c>
      <c r="J3969" s="2">
        <v>31.428571428571001</v>
      </c>
      <c r="K3969" s="2">
        <v>19.428571428571001</v>
      </c>
      <c r="L3969" s="2">
        <v>21.142857142857</v>
      </c>
      <c r="M3969" s="2">
        <v>53.142857142856997</v>
      </c>
      <c r="N3969" s="2">
        <v>52</v>
      </c>
      <c r="O3969" s="2">
        <v>56</v>
      </c>
      <c r="P3969" s="2">
        <v>23.428571428571001</v>
      </c>
      <c r="Q3969" s="2">
        <v>32.571428571429003</v>
      </c>
      <c r="R3969" s="2">
        <v>49.142857142856997</v>
      </c>
      <c r="S3969" s="2">
        <v>20.571428571428999</v>
      </c>
      <c r="T3969" s="2">
        <v>49.714285714286</v>
      </c>
      <c r="U3969" s="2">
        <v>22.857142857143</v>
      </c>
      <c r="V3969" s="2">
        <v>14.285714285714</v>
      </c>
      <c r="W3969" s="2">
        <v>15.428571428571001</v>
      </c>
      <c r="X3969" s="2">
        <v>5.1428571428570002</v>
      </c>
      <c r="Y3969" s="2">
        <v>2.8571428571430002</v>
      </c>
      <c r="Z3969" s="2">
        <v>4</v>
      </c>
      <c r="AA3969" s="11">
        <v>497.71428571428601</v>
      </c>
    </row>
    <row r="3970" spans="3:27" x14ac:dyDescent="0.2">
      <c r="C3970" s="70"/>
      <c r="D3970" s="67"/>
      <c r="E3970" s="4" t="s">
        <v>40</v>
      </c>
      <c r="F3970" s="52" t="s">
        <v>624</v>
      </c>
      <c r="G3970" s="7">
        <v>538</v>
      </c>
      <c r="H3970" s="9">
        <v>28.066914498140999</v>
      </c>
      <c r="I3970" s="1">
        <v>3.7174721189589999</v>
      </c>
      <c r="J3970" s="1">
        <v>45.724907063197001</v>
      </c>
      <c r="K3970" s="1">
        <v>36.431226765799003</v>
      </c>
      <c r="L3970" s="1">
        <v>86.802973977695004</v>
      </c>
      <c r="M3970" s="1">
        <v>81.226765799256995</v>
      </c>
      <c r="N3970" s="1">
        <v>65.241635687732</v>
      </c>
      <c r="O3970" s="1">
        <v>60.408921933085999</v>
      </c>
      <c r="P3970" s="1">
        <v>31.226765799256999</v>
      </c>
      <c r="Q3970" s="1">
        <v>59.665427509293998</v>
      </c>
      <c r="R3970" s="1">
        <v>60.594795539033001</v>
      </c>
      <c r="S3970" s="1">
        <v>28.996282527881</v>
      </c>
      <c r="T3970" s="1">
        <v>69.702602230482995</v>
      </c>
      <c r="U3970" s="1">
        <v>34.758364312268</v>
      </c>
      <c r="V3970" s="1">
        <v>20.074349442378999</v>
      </c>
      <c r="W3970" s="1">
        <v>23.048327137546</v>
      </c>
      <c r="X3970" s="1">
        <v>3.345724907063</v>
      </c>
      <c r="Y3970" s="1">
        <v>0.55762081784399997</v>
      </c>
      <c r="Z3970" s="1">
        <v>1.1152416356879999</v>
      </c>
      <c r="AA3970" s="8">
        <v>740.70631970260195</v>
      </c>
    </row>
    <row r="3971" spans="3:27" x14ac:dyDescent="0.2">
      <c r="C3971" s="70"/>
      <c r="D3971" s="67"/>
      <c r="E3971" s="4" t="s">
        <v>41</v>
      </c>
      <c r="F3971" s="52" t="s">
        <v>624</v>
      </c>
      <c r="G3971" s="7">
        <v>0</v>
      </c>
      <c r="H3971" s="17" t="s">
        <v>61</v>
      </c>
      <c r="I3971" s="3" t="s">
        <v>61</v>
      </c>
      <c r="J3971" s="3" t="s">
        <v>61</v>
      </c>
      <c r="K3971" s="3" t="s">
        <v>61</v>
      </c>
      <c r="L3971" s="3" t="s">
        <v>61</v>
      </c>
      <c r="M3971" s="3" t="s">
        <v>61</v>
      </c>
      <c r="N3971" s="3" t="s">
        <v>61</v>
      </c>
      <c r="O3971" s="3" t="s">
        <v>61</v>
      </c>
      <c r="P3971" s="3" t="s">
        <v>61</v>
      </c>
      <c r="Q3971" s="3" t="s">
        <v>61</v>
      </c>
      <c r="R3971" s="3" t="s">
        <v>61</v>
      </c>
      <c r="S3971" s="3" t="s">
        <v>61</v>
      </c>
      <c r="T3971" s="3" t="s">
        <v>61</v>
      </c>
      <c r="U3971" s="3" t="s">
        <v>61</v>
      </c>
      <c r="V3971" s="3" t="s">
        <v>61</v>
      </c>
      <c r="W3971" s="3" t="s">
        <v>61</v>
      </c>
      <c r="X3971" s="3" t="s">
        <v>61</v>
      </c>
      <c r="Y3971" s="3" t="s">
        <v>61</v>
      </c>
      <c r="Z3971" s="3" t="s">
        <v>61</v>
      </c>
      <c r="AA3971" s="18" t="s">
        <v>61</v>
      </c>
    </row>
    <row r="3972" spans="3:27" x14ac:dyDescent="0.2">
      <c r="C3972" s="70"/>
      <c r="D3972" s="67"/>
      <c r="E3972" s="4" t="s">
        <v>42</v>
      </c>
      <c r="F3972" s="52" t="s">
        <v>625</v>
      </c>
      <c r="G3972" s="7">
        <v>20</v>
      </c>
      <c r="H3972" s="9">
        <v>45</v>
      </c>
      <c r="I3972" s="1">
        <v>5</v>
      </c>
      <c r="J3972" s="1">
        <v>50</v>
      </c>
      <c r="K3972" s="1">
        <v>35</v>
      </c>
      <c r="L3972" s="1">
        <v>80</v>
      </c>
      <c r="M3972" s="1">
        <v>80</v>
      </c>
      <c r="N3972" s="1">
        <v>70</v>
      </c>
      <c r="O3972" s="1">
        <v>45</v>
      </c>
      <c r="P3972" s="1">
        <v>30</v>
      </c>
      <c r="Q3972" s="1">
        <v>80</v>
      </c>
      <c r="R3972" s="1">
        <v>70</v>
      </c>
      <c r="S3972" s="1">
        <v>55</v>
      </c>
      <c r="T3972" s="1">
        <v>70</v>
      </c>
      <c r="U3972" s="1">
        <v>30</v>
      </c>
      <c r="V3972" s="1">
        <v>20</v>
      </c>
      <c r="W3972" s="1">
        <v>25</v>
      </c>
      <c r="X3972" s="1">
        <v>10</v>
      </c>
      <c r="Y3972" s="3" t="s">
        <v>61</v>
      </c>
      <c r="Z3972" s="3" t="s">
        <v>61</v>
      </c>
      <c r="AA3972" s="8">
        <v>800</v>
      </c>
    </row>
    <row r="3973" spans="3:27" x14ac:dyDescent="0.2">
      <c r="C3973" s="70"/>
      <c r="D3973" s="67"/>
      <c r="E3973" s="4" t="s">
        <v>43</v>
      </c>
      <c r="F3973" s="52" t="s">
        <v>625</v>
      </c>
      <c r="G3973" s="7">
        <v>5</v>
      </c>
      <c r="H3973" s="9">
        <v>40</v>
      </c>
      <c r="I3973" s="3" t="s">
        <v>61</v>
      </c>
      <c r="J3973" s="1">
        <v>80</v>
      </c>
      <c r="K3973" s="1">
        <v>40</v>
      </c>
      <c r="L3973" s="1">
        <v>60</v>
      </c>
      <c r="M3973" s="1">
        <v>100</v>
      </c>
      <c r="N3973" s="1">
        <v>100</v>
      </c>
      <c r="O3973" s="1">
        <v>60</v>
      </c>
      <c r="P3973" s="1">
        <v>40</v>
      </c>
      <c r="Q3973" s="1">
        <v>40</v>
      </c>
      <c r="R3973" s="1">
        <v>40</v>
      </c>
      <c r="S3973" s="1">
        <v>40</v>
      </c>
      <c r="T3973" s="1">
        <v>40</v>
      </c>
      <c r="U3973" s="1">
        <v>60</v>
      </c>
      <c r="V3973" s="1">
        <v>20</v>
      </c>
      <c r="W3973" s="1">
        <v>40</v>
      </c>
      <c r="X3973" s="3" t="s">
        <v>61</v>
      </c>
      <c r="Y3973" s="3" t="s">
        <v>61</v>
      </c>
      <c r="Z3973" s="3" t="s">
        <v>61</v>
      </c>
      <c r="AA3973" s="8">
        <v>800</v>
      </c>
    </row>
    <row r="3974" spans="3:27" x14ac:dyDescent="0.2">
      <c r="C3974" s="70"/>
      <c r="D3974" s="67"/>
      <c r="E3974" s="4" t="s">
        <v>44</v>
      </c>
      <c r="F3974" s="52" t="s">
        <v>625</v>
      </c>
      <c r="G3974" s="7">
        <v>14</v>
      </c>
      <c r="H3974" s="9">
        <v>35.714285714286</v>
      </c>
      <c r="I3974" s="3" t="s">
        <v>61</v>
      </c>
      <c r="J3974" s="1">
        <v>35.714285714286</v>
      </c>
      <c r="K3974" s="1">
        <v>14.285714285714</v>
      </c>
      <c r="L3974" s="1">
        <v>71.428571428571004</v>
      </c>
      <c r="M3974" s="1">
        <v>71.428571428571004</v>
      </c>
      <c r="N3974" s="1">
        <v>35.714285714286</v>
      </c>
      <c r="O3974" s="1">
        <v>50</v>
      </c>
      <c r="P3974" s="1">
        <v>14.285714285714</v>
      </c>
      <c r="Q3974" s="1">
        <v>64.285714285713993</v>
      </c>
      <c r="R3974" s="1">
        <v>57.142857142856997</v>
      </c>
      <c r="S3974" s="1">
        <v>35.714285714286</v>
      </c>
      <c r="T3974" s="1">
        <v>71.428571428571004</v>
      </c>
      <c r="U3974" s="1">
        <v>7.1428571428570002</v>
      </c>
      <c r="V3974" s="1">
        <v>7.1428571428570002</v>
      </c>
      <c r="W3974" s="1">
        <v>28.571428571428999</v>
      </c>
      <c r="X3974" s="3" t="s">
        <v>61</v>
      </c>
      <c r="Y3974" s="3" t="s">
        <v>61</v>
      </c>
      <c r="Z3974" s="3" t="s">
        <v>61</v>
      </c>
      <c r="AA3974" s="8">
        <v>600</v>
      </c>
    </row>
    <row r="3975" spans="3:27" x14ac:dyDescent="0.2">
      <c r="C3975" s="70"/>
      <c r="D3975" s="67"/>
      <c r="E3975" s="4" t="s">
        <v>37</v>
      </c>
      <c r="F3975" s="52" t="s">
        <v>625</v>
      </c>
      <c r="G3975" s="7">
        <v>11</v>
      </c>
      <c r="H3975" s="9">
        <v>9.0909090909089993</v>
      </c>
      <c r="I3975" s="3" t="s">
        <v>61</v>
      </c>
      <c r="J3975" s="1">
        <v>27.272727272727</v>
      </c>
      <c r="K3975" s="1">
        <v>27.272727272727</v>
      </c>
      <c r="L3975" s="1">
        <v>45.454545454544999</v>
      </c>
      <c r="M3975" s="1">
        <v>54.545454545455001</v>
      </c>
      <c r="N3975" s="1">
        <v>18.181818181817999</v>
      </c>
      <c r="O3975" s="1">
        <v>36.363636363635997</v>
      </c>
      <c r="P3975" s="1">
        <v>27.272727272727</v>
      </c>
      <c r="Q3975" s="1">
        <v>36.363636363635997</v>
      </c>
      <c r="R3975" s="1">
        <v>27.272727272727</v>
      </c>
      <c r="S3975" s="1">
        <v>18.181818181817999</v>
      </c>
      <c r="T3975" s="1">
        <v>54.545454545455001</v>
      </c>
      <c r="U3975" s="1">
        <v>36.363636363635997</v>
      </c>
      <c r="V3975" s="1">
        <v>18.181818181817999</v>
      </c>
      <c r="W3975" s="1">
        <v>18.181818181817999</v>
      </c>
      <c r="X3975" s="1">
        <v>9.0909090909089993</v>
      </c>
      <c r="Y3975" s="1">
        <v>18.181818181817999</v>
      </c>
      <c r="Z3975" s="3" t="s">
        <v>61</v>
      </c>
      <c r="AA3975" s="8">
        <v>481.81818181818198</v>
      </c>
    </row>
    <row r="3976" spans="3:27" x14ac:dyDescent="0.2">
      <c r="C3976" s="70"/>
      <c r="D3976" s="66" t="s">
        <v>21</v>
      </c>
      <c r="E3976" s="5" t="s">
        <v>39</v>
      </c>
      <c r="F3976" s="51" t="s">
        <v>624</v>
      </c>
      <c r="G3976" s="6">
        <v>283</v>
      </c>
      <c r="H3976" s="13">
        <v>15.901060070671001</v>
      </c>
      <c r="I3976" s="2">
        <v>1.766784452297</v>
      </c>
      <c r="J3976" s="2">
        <v>31.095406360424001</v>
      </c>
      <c r="K3976" s="2">
        <v>14.840989399293001</v>
      </c>
      <c r="L3976" s="2">
        <v>8.4805653710249995</v>
      </c>
      <c r="M3976" s="2">
        <v>74.911660777384995</v>
      </c>
      <c r="N3976" s="2">
        <v>72.438162544169998</v>
      </c>
      <c r="O3976" s="2">
        <v>59.717314487632997</v>
      </c>
      <c r="P3976" s="2">
        <v>32.862190812721003</v>
      </c>
      <c r="Q3976" s="2">
        <v>36.395759717314</v>
      </c>
      <c r="R3976" s="2">
        <v>62.190812720848001</v>
      </c>
      <c r="S3976" s="2">
        <v>13.780918727914999</v>
      </c>
      <c r="T3976" s="2">
        <v>52.650176678445</v>
      </c>
      <c r="U3976" s="2">
        <v>28.621908127207998</v>
      </c>
      <c r="V3976" s="2">
        <v>26.501766784451998</v>
      </c>
      <c r="W3976" s="2">
        <v>18.021201413427999</v>
      </c>
      <c r="X3976" s="2">
        <v>6.3604240282689997</v>
      </c>
      <c r="Y3976" s="2">
        <v>2.1201413427559999</v>
      </c>
      <c r="Z3976" s="2">
        <v>0.70671378091899995</v>
      </c>
      <c r="AA3976" s="11">
        <v>559.363957597173</v>
      </c>
    </row>
    <row r="3977" spans="3:27" x14ac:dyDescent="0.2">
      <c r="C3977" s="70"/>
      <c r="D3977" s="67"/>
      <c r="E3977" s="4" t="s">
        <v>40</v>
      </c>
      <c r="F3977" s="52" t="s">
        <v>624</v>
      </c>
      <c r="G3977" s="7">
        <v>435</v>
      </c>
      <c r="H3977" s="9">
        <v>21.609195402299001</v>
      </c>
      <c r="I3977" s="1">
        <v>1.609195402299</v>
      </c>
      <c r="J3977" s="1">
        <v>46.436781609195002</v>
      </c>
      <c r="K3977" s="1">
        <v>24.367816091954001</v>
      </c>
      <c r="L3977" s="1">
        <v>83.678160919540005</v>
      </c>
      <c r="M3977" s="1">
        <v>89.195402298850993</v>
      </c>
      <c r="N3977" s="1">
        <v>76.781609195401998</v>
      </c>
      <c r="O3977" s="1">
        <v>66.436781609194995</v>
      </c>
      <c r="P3977" s="1">
        <v>40</v>
      </c>
      <c r="Q3977" s="1">
        <v>63.218390804598002</v>
      </c>
      <c r="R3977" s="1">
        <v>76.091954022989</v>
      </c>
      <c r="S3977" s="1">
        <v>24.367816091954001</v>
      </c>
      <c r="T3977" s="1">
        <v>70.114942528735995</v>
      </c>
      <c r="U3977" s="1">
        <v>43.678160919539998</v>
      </c>
      <c r="V3977" s="1">
        <v>39.080459770114999</v>
      </c>
      <c r="W3977" s="1">
        <v>23.908045977011</v>
      </c>
      <c r="X3977" s="1">
        <v>1.8390804597699999</v>
      </c>
      <c r="Y3977" s="1">
        <v>0.68965517241399998</v>
      </c>
      <c r="Z3977" s="1">
        <v>1.609195402299</v>
      </c>
      <c r="AA3977" s="8">
        <v>794.71264367816104</v>
      </c>
    </row>
    <row r="3978" spans="3:27" x14ac:dyDescent="0.2">
      <c r="C3978" s="70"/>
      <c r="D3978" s="67"/>
      <c r="E3978" s="4" t="s">
        <v>41</v>
      </c>
      <c r="F3978" s="52" t="s">
        <v>624</v>
      </c>
      <c r="G3978" s="7">
        <v>0</v>
      </c>
      <c r="H3978" s="17" t="s">
        <v>61</v>
      </c>
      <c r="I3978" s="3" t="s">
        <v>61</v>
      </c>
      <c r="J3978" s="3" t="s">
        <v>61</v>
      </c>
      <c r="K3978" s="3" t="s">
        <v>61</v>
      </c>
      <c r="L3978" s="3" t="s">
        <v>61</v>
      </c>
      <c r="M3978" s="3" t="s">
        <v>61</v>
      </c>
      <c r="N3978" s="3" t="s">
        <v>61</v>
      </c>
      <c r="O3978" s="3" t="s">
        <v>61</v>
      </c>
      <c r="P3978" s="3" t="s">
        <v>61</v>
      </c>
      <c r="Q3978" s="3" t="s">
        <v>61</v>
      </c>
      <c r="R3978" s="3" t="s">
        <v>61</v>
      </c>
      <c r="S3978" s="3" t="s">
        <v>61</v>
      </c>
      <c r="T3978" s="3" t="s">
        <v>61</v>
      </c>
      <c r="U3978" s="3" t="s">
        <v>61</v>
      </c>
      <c r="V3978" s="3" t="s">
        <v>61</v>
      </c>
      <c r="W3978" s="3" t="s">
        <v>61</v>
      </c>
      <c r="X3978" s="3" t="s">
        <v>61</v>
      </c>
      <c r="Y3978" s="3" t="s">
        <v>61</v>
      </c>
      <c r="Z3978" s="3" t="s">
        <v>61</v>
      </c>
      <c r="AA3978" s="18" t="s">
        <v>61</v>
      </c>
    </row>
    <row r="3979" spans="3:27" x14ac:dyDescent="0.2">
      <c r="C3979" s="70"/>
      <c r="D3979" s="67"/>
      <c r="E3979" s="4" t="s">
        <v>42</v>
      </c>
      <c r="F3979" s="52" t="s">
        <v>625</v>
      </c>
      <c r="G3979" s="7">
        <v>14</v>
      </c>
      <c r="H3979" s="9">
        <v>42.857142857143003</v>
      </c>
      <c r="I3979" s="1">
        <v>14.285714285714</v>
      </c>
      <c r="J3979" s="1">
        <v>50</v>
      </c>
      <c r="K3979" s="1">
        <v>21.428571428571001</v>
      </c>
      <c r="L3979" s="1">
        <v>21.428571428571001</v>
      </c>
      <c r="M3979" s="1">
        <v>64.285714285713993</v>
      </c>
      <c r="N3979" s="1">
        <v>64.285714285713993</v>
      </c>
      <c r="O3979" s="1">
        <v>64.285714285713993</v>
      </c>
      <c r="P3979" s="1">
        <v>35.714285714286</v>
      </c>
      <c r="Q3979" s="1">
        <v>42.857142857143003</v>
      </c>
      <c r="R3979" s="1">
        <v>50</v>
      </c>
      <c r="S3979" s="1">
        <v>21.428571428571001</v>
      </c>
      <c r="T3979" s="1">
        <v>50</v>
      </c>
      <c r="U3979" s="1">
        <v>35.714285714286</v>
      </c>
      <c r="V3979" s="1">
        <v>28.571428571428999</v>
      </c>
      <c r="W3979" s="1">
        <v>50</v>
      </c>
      <c r="X3979" s="1">
        <v>21.428571428571001</v>
      </c>
      <c r="Y3979" s="1">
        <v>7.1428571428570002</v>
      </c>
      <c r="Z3979" s="1">
        <v>7.1428571428570002</v>
      </c>
      <c r="AA3979" s="8">
        <v>692.857142857143</v>
      </c>
    </row>
    <row r="3980" spans="3:27" x14ac:dyDescent="0.2">
      <c r="C3980" s="70"/>
      <c r="D3980" s="67"/>
      <c r="E3980" s="4" t="s">
        <v>43</v>
      </c>
      <c r="F3980" s="52" t="s">
        <v>625</v>
      </c>
      <c r="G3980" s="7">
        <v>5</v>
      </c>
      <c r="H3980" s="9">
        <v>20</v>
      </c>
      <c r="I3980" s="3" t="s">
        <v>61</v>
      </c>
      <c r="J3980" s="1">
        <v>40</v>
      </c>
      <c r="K3980" s="1">
        <v>20</v>
      </c>
      <c r="L3980" s="1">
        <v>20</v>
      </c>
      <c r="M3980" s="1">
        <v>80</v>
      </c>
      <c r="N3980" s="1">
        <v>60</v>
      </c>
      <c r="O3980" s="1">
        <v>60</v>
      </c>
      <c r="P3980" s="1">
        <v>20</v>
      </c>
      <c r="Q3980" s="1">
        <v>20</v>
      </c>
      <c r="R3980" s="1">
        <v>20</v>
      </c>
      <c r="S3980" s="1">
        <v>20</v>
      </c>
      <c r="T3980" s="1">
        <v>40</v>
      </c>
      <c r="U3980" s="1">
        <v>40</v>
      </c>
      <c r="V3980" s="1">
        <v>20</v>
      </c>
      <c r="W3980" s="1">
        <v>40</v>
      </c>
      <c r="X3980" s="1">
        <v>20</v>
      </c>
      <c r="Y3980" s="3" t="s">
        <v>61</v>
      </c>
      <c r="Z3980" s="3" t="s">
        <v>61</v>
      </c>
      <c r="AA3980" s="8">
        <v>540</v>
      </c>
    </row>
    <row r="3981" spans="3:27" x14ac:dyDescent="0.2">
      <c r="C3981" s="70"/>
      <c r="D3981" s="67"/>
      <c r="E3981" s="4" t="s">
        <v>44</v>
      </c>
      <c r="F3981" s="52" t="s">
        <v>625</v>
      </c>
      <c r="G3981" s="7">
        <v>17</v>
      </c>
      <c r="H3981" s="9">
        <v>29.411764705882</v>
      </c>
      <c r="I3981" s="3" t="s">
        <v>61</v>
      </c>
      <c r="J3981" s="1">
        <v>29.411764705882</v>
      </c>
      <c r="K3981" s="1">
        <v>23.529411764706001</v>
      </c>
      <c r="L3981" s="1">
        <v>29.411764705882</v>
      </c>
      <c r="M3981" s="1">
        <v>58.823529411765001</v>
      </c>
      <c r="N3981" s="1">
        <v>41.176470588234999</v>
      </c>
      <c r="O3981" s="1">
        <v>41.176470588234999</v>
      </c>
      <c r="P3981" s="1">
        <v>29.411764705882</v>
      </c>
      <c r="Q3981" s="1">
        <v>23.529411764706001</v>
      </c>
      <c r="R3981" s="1">
        <v>35.294117647058997</v>
      </c>
      <c r="S3981" s="1">
        <v>23.529411764706001</v>
      </c>
      <c r="T3981" s="1">
        <v>35.294117647058997</v>
      </c>
      <c r="U3981" s="1">
        <v>23.529411764706001</v>
      </c>
      <c r="V3981" s="1">
        <v>35.294117647058997</v>
      </c>
      <c r="W3981" s="1">
        <v>41.176470588234999</v>
      </c>
      <c r="X3981" s="1">
        <v>5.8823529411760003</v>
      </c>
      <c r="Y3981" s="1">
        <v>11.764705882353001</v>
      </c>
      <c r="Z3981" s="1">
        <v>5.8823529411760003</v>
      </c>
      <c r="AA3981" s="8">
        <v>523.52941176470597</v>
      </c>
    </row>
    <row r="3982" spans="3:27" x14ac:dyDescent="0.2">
      <c r="C3982" s="70"/>
      <c r="D3982" s="67"/>
      <c r="E3982" s="4" t="s">
        <v>37</v>
      </c>
      <c r="F3982" s="52" t="s">
        <v>625</v>
      </c>
      <c r="G3982" s="7">
        <v>11</v>
      </c>
      <c r="H3982" s="9">
        <v>36.363636363635997</v>
      </c>
      <c r="I3982" s="3" t="s">
        <v>61</v>
      </c>
      <c r="J3982" s="1">
        <v>18.181818181817999</v>
      </c>
      <c r="K3982" s="1">
        <v>18.181818181817999</v>
      </c>
      <c r="L3982" s="1">
        <v>18.181818181817999</v>
      </c>
      <c r="M3982" s="1">
        <v>27.272727272727</v>
      </c>
      <c r="N3982" s="1">
        <v>36.363636363635997</v>
      </c>
      <c r="O3982" s="1">
        <v>36.363636363635997</v>
      </c>
      <c r="P3982" s="1">
        <v>9.0909090909089993</v>
      </c>
      <c r="Q3982" s="1">
        <v>45.454545454544999</v>
      </c>
      <c r="R3982" s="1">
        <v>54.545454545455001</v>
      </c>
      <c r="S3982" s="1">
        <v>9.0909090909089993</v>
      </c>
      <c r="T3982" s="1">
        <v>18.181818181817999</v>
      </c>
      <c r="U3982" s="1">
        <v>18.181818181817999</v>
      </c>
      <c r="V3982" s="1">
        <v>27.272727272727</v>
      </c>
      <c r="W3982" s="1">
        <v>27.272727272727</v>
      </c>
      <c r="X3982" s="1">
        <v>9.0909090909089993</v>
      </c>
      <c r="Y3982" s="1">
        <v>27.272727272727</v>
      </c>
      <c r="Z3982" s="3" t="s">
        <v>61</v>
      </c>
      <c r="AA3982" s="8">
        <v>436.36363636363598</v>
      </c>
    </row>
    <row r="3983" spans="3:27" x14ac:dyDescent="0.2">
      <c r="C3983" s="66" t="s">
        <v>45</v>
      </c>
      <c r="D3983" s="64" t="s">
        <v>19</v>
      </c>
      <c r="E3983" s="5" t="s">
        <v>46</v>
      </c>
      <c r="F3983" s="51" t="s">
        <v>624</v>
      </c>
      <c r="G3983" s="6">
        <v>770</v>
      </c>
      <c r="H3983" s="13">
        <v>26.753246753247002</v>
      </c>
      <c r="I3983" s="2">
        <v>2.4675324675320001</v>
      </c>
      <c r="J3983" s="2">
        <v>47.922077922078003</v>
      </c>
      <c r="K3983" s="2">
        <v>28.961038961039002</v>
      </c>
      <c r="L3983" s="2">
        <v>72.987012987013003</v>
      </c>
      <c r="M3983" s="2">
        <v>81.948051948051997</v>
      </c>
      <c r="N3983" s="2">
        <v>71.948051948051997</v>
      </c>
      <c r="O3983" s="2">
        <v>61.948051948051997</v>
      </c>
      <c r="P3983" s="2">
        <v>36.753246753246998</v>
      </c>
      <c r="Q3983" s="2">
        <v>60.909090909090999</v>
      </c>
      <c r="R3983" s="2">
        <v>69.220779220778994</v>
      </c>
      <c r="S3983" s="2">
        <v>27.922077922078</v>
      </c>
      <c r="T3983" s="2">
        <v>69.610389610390001</v>
      </c>
      <c r="U3983" s="2">
        <v>38.831168831169002</v>
      </c>
      <c r="V3983" s="2">
        <v>27.402597402596999</v>
      </c>
      <c r="W3983" s="2">
        <v>28.831168831168998</v>
      </c>
      <c r="X3983" s="2">
        <v>3.2467532467529998</v>
      </c>
      <c r="Y3983" s="2">
        <v>0.77922077922099997</v>
      </c>
      <c r="Z3983" s="2">
        <v>1.038961038961</v>
      </c>
      <c r="AA3983" s="11">
        <v>759.48051948051898</v>
      </c>
    </row>
    <row r="3984" spans="3:27" ht="26" x14ac:dyDescent="0.2">
      <c r="C3984" s="70"/>
      <c r="D3984" s="65"/>
      <c r="E3984" s="4" t="s">
        <v>47</v>
      </c>
      <c r="F3984" s="52" t="s">
        <v>624</v>
      </c>
      <c r="G3984" s="7">
        <v>335</v>
      </c>
      <c r="H3984" s="9">
        <v>20.298507462686999</v>
      </c>
      <c r="I3984" s="1">
        <v>2.985074626866</v>
      </c>
      <c r="J3984" s="1">
        <v>37.611940298507001</v>
      </c>
      <c r="K3984" s="1">
        <v>29.552238805969999</v>
      </c>
      <c r="L3984" s="1">
        <v>58.208955223880999</v>
      </c>
      <c r="M3984" s="1">
        <v>77.014925373134005</v>
      </c>
      <c r="N3984" s="1">
        <v>65.373134328358006</v>
      </c>
      <c r="O3984" s="1">
        <v>60.597014925373003</v>
      </c>
      <c r="P3984" s="1">
        <v>32.238805970149002</v>
      </c>
      <c r="Q3984" s="1">
        <v>51.641791044775999</v>
      </c>
      <c r="R3984" s="1">
        <v>60</v>
      </c>
      <c r="S3984" s="1">
        <v>21.194029850745999</v>
      </c>
      <c r="T3984" s="1">
        <v>61.791044776119001</v>
      </c>
      <c r="U3984" s="1">
        <v>34.626865671642001</v>
      </c>
      <c r="V3984" s="1">
        <v>27.761194029851001</v>
      </c>
      <c r="W3984" s="1">
        <v>12.238805970149</v>
      </c>
      <c r="X3984" s="1">
        <v>3.8805970149250002</v>
      </c>
      <c r="Y3984" s="1">
        <v>2.6865671641789999</v>
      </c>
      <c r="Z3984" s="1">
        <v>2.0895522388060002</v>
      </c>
      <c r="AA3984" s="8">
        <v>661.79104477611895</v>
      </c>
    </row>
    <row r="3985" spans="2:27" x14ac:dyDescent="0.2">
      <c r="C3985" s="70"/>
      <c r="D3985" s="65"/>
      <c r="E3985" s="4" t="s">
        <v>48</v>
      </c>
      <c r="F3985" s="52" t="s">
        <v>625</v>
      </c>
      <c r="G3985" s="7">
        <v>34</v>
      </c>
      <c r="H3985" s="9">
        <v>23.529411764706001</v>
      </c>
      <c r="I3985" s="1">
        <v>2.9411764705880001</v>
      </c>
      <c r="J3985" s="1">
        <v>44.117647058823998</v>
      </c>
      <c r="K3985" s="1">
        <v>26.470588235293999</v>
      </c>
      <c r="L3985" s="1">
        <v>52.941176470587997</v>
      </c>
      <c r="M3985" s="1">
        <v>73.529411764705998</v>
      </c>
      <c r="N3985" s="1">
        <v>64.705882352941003</v>
      </c>
      <c r="O3985" s="1">
        <v>52.941176470587997</v>
      </c>
      <c r="P3985" s="1">
        <v>35.294117647058997</v>
      </c>
      <c r="Q3985" s="1">
        <v>47.058823529412003</v>
      </c>
      <c r="R3985" s="1">
        <v>64.705882352941003</v>
      </c>
      <c r="S3985" s="1">
        <v>23.529411764706001</v>
      </c>
      <c r="T3985" s="1">
        <v>55.882352941176002</v>
      </c>
      <c r="U3985" s="1">
        <v>20.588235294118</v>
      </c>
      <c r="V3985" s="1">
        <v>26.470588235293999</v>
      </c>
      <c r="W3985" s="1">
        <v>41.176470588234999</v>
      </c>
      <c r="X3985" s="1">
        <v>8.8235294117649996</v>
      </c>
      <c r="Y3985" s="3" t="s">
        <v>61</v>
      </c>
      <c r="Z3985" s="1">
        <v>2.9411764705880001</v>
      </c>
      <c r="AA3985" s="8">
        <v>667.64705882352905</v>
      </c>
    </row>
    <row r="3986" spans="2:27" ht="39" x14ac:dyDescent="0.2">
      <c r="C3986" s="70"/>
      <c r="D3986" s="65"/>
      <c r="E3986" s="4" t="s">
        <v>49</v>
      </c>
      <c r="F3986" s="52" t="s">
        <v>624</v>
      </c>
      <c r="G3986" s="7">
        <v>318</v>
      </c>
      <c r="H3986" s="9">
        <v>19.496855345912</v>
      </c>
      <c r="I3986" s="1">
        <v>3.1446540880499998</v>
      </c>
      <c r="J3986" s="1">
        <v>33.647798742138001</v>
      </c>
      <c r="K3986" s="1">
        <v>19.496855345912</v>
      </c>
      <c r="L3986" s="1">
        <v>43.081761006289</v>
      </c>
      <c r="M3986" s="1">
        <v>74.213836477987002</v>
      </c>
      <c r="N3986" s="1">
        <v>62.578616352201003</v>
      </c>
      <c r="O3986" s="1">
        <v>60.062893081760997</v>
      </c>
      <c r="P3986" s="1">
        <v>25.157232704403</v>
      </c>
      <c r="Q3986" s="1">
        <v>39.937106918239003</v>
      </c>
      <c r="R3986" s="1">
        <v>55.974842767296003</v>
      </c>
      <c r="S3986" s="1">
        <v>18.867924528302002</v>
      </c>
      <c r="T3986" s="1">
        <v>52.830188679244998</v>
      </c>
      <c r="U3986" s="1">
        <v>26.415094339623</v>
      </c>
      <c r="V3986" s="1">
        <v>22.327044025157001</v>
      </c>
      <c r="W3986" s="1">
        <v>16.037735849057</v>
      </c>
      <c r="X3986" s="1">
        <v>6.6037735849060004</v>
      </c>
      <c r="Y3986" s="1">
        <v>1.2578616352200001</v>
      </c>
      <c r="Z3986" s="1">
        <v>1.2578616352200001</v>
      </c>
      <c r="AA3986" s="8">
        <v>582.38993710691796</v>
      </c>
    </row>
    <row r="3987" spans="2:27" x14ac:dyDescent="0.2">
      <c r="C3987" s="70"/>
      <c r="D3987" s="65"/>
      <c r="E3987" s="4" t="s">
        <v>50</v>
      </c>
      <c r="F3987" s="52" t="s">
        <v>625</v>
      </c>
      <c r="G3987" s="7">
        <v>18</v>
      </c>
      <c r="H3987" s="17" t="s">
        <v>61</v>
      </c>
      <c r="I3987" s="3" t="s">
        <v>61</v>
      </c>
      <c r="J3987" s="3" t="s">
        <v>61</v>
      </c>
      <c r="K3987" s="3" t="s">
        <v>61</v>
      </c>
      <c r="L3987" s="3" t="s">
        <v>61</v>
      </c>
      <c r="M3987" s="1">
        <v>44.444444444444002</v>
      </c>
      <c r="N3987" s="1">
        <v>50</v>
      </c>
      <c r="O3987" s="1">
        <v>38.888888888888999</v>
      </c>
      <c r="P3987" s="1">
        <v>16.666666666666998</v>
      </c>
      <c r="Q3987" s="1">
        <v>5.5555555555560003</v>
      </c>
      <c r="R3987" s="1">
        <v>27.777777777777999</v>
      </c>
      <c r="S3987" s="3" t="s">
        <v>61</v>
      </c>
      <c r="T3987" s="1">
        <v>27.777777777777999</v>
      </c>
      <c r="U3987" s="1">
        <v>5.5555555555560003</v>
      </c>
      <c r="V3987" s="1">
        <v>16.666666666666998</v>
      </c>
      <c r="W3987" s="3" t="s">
        <v>61</v>
      </c>
      <c r="X3987" s="3" t="s">
        <v>61</v>
      </c>
      <c r="Y3987" s="1">
        <v>27.777777777777999</v>
      </c>
      <c r="Z3987" s="1">
        <v>5.5555555555560003</v>
      </c>
      <c r="AA3987" s="8">
        <v>266.66666666666703</v>
      </c>
    </row>
    <row r="3988" spans="2:27" x14ac:dyDescent="0.2">
      <c r="C3988" s="70"/>
      <c r="D3988" s="65"/>
      <c r="E3988" s="4" t="s">
        <v>44</v>
      </c>
      <c r="F3988" s="52" t="s">
        <v>625</v>
      </c>
      <c r="G3988" s="7">
        <v>25</v>
      </c>
      <c r="H3988" s="9">
        <v>32</v>
      </c>
      <c r="I3988" s="3" t="s">
        <v>61</v>
      </c>
      <c r="J3988" s="1">
        <v>24</v>
      </c>
      <c r="K3988" s="1">
        <v>4</v>
      </c>
      <c r="L3988" s="1">
        <v>48</v>
      </c>
      <c r="M3988" s="1">
        <v>68</v>
      </c>
      <c r="N3988" s="1">
        <v>52</v>
      </c>
      <c r="O3988" s="1">
        <v>60</v>
      </c>
      <c r="P3988" s="1">
        <v>20</v>
      </c>
      <c r="Q3988" s="1">
        <v>20</v>
      </c>
      <c r="R3988" s="1">
        <v>40</v>
      </c>
      <c r="S3988" s="1">
        <v>16</v>
      </c>
      <c r="T3988" s="1">
        <v>60</v>
      </c>
      <c r="U3988" s="1">
        <v>32</v>
      </c>
      <c r="V3988" s="1">
        <v>20</v>
      </c>
      <c r="W3988" s="1">
        <v>24</v>
      </c>
      <c r="X3988" s="3" t="s">
        <v>61</v>
      </c>
      <c r="Y3988" s="1">
        <v>4</v>
      </c>
      <c r="Z3988" s="3" t="s">
        <v>61</v>
      </c>
      <c r="AA3988" s="8">
        <v>524</v>
      </c>
    </row>
    <row r="3989" spans="2:27" x14ac:dyDescent="0.2">
      <c r="C3989" s="70"/>
      <c r="D3989" s="65"/>
      <c r="E3989" s="4" t="s">
        <v>37</v>
      </c>
      <c r="F3989" s="52" t="s">
        <v>625</v>
      </c>
      <c r="G3989" s="7">
        <v>28</v>
      </c>
      <c r="H3989" s="9">
        <v>28.571428571428999</v>
      </c>
      <c r="I3989" s="1">
        <v>3.5714285714290002</v>
      </c>
      <c r="J3989" s="1">
        <v>21.428571428571001</v>
      </c>
      <c r="K3989" s="1">
        <v>28.571428571428999</v>
      </c>
      <c r="L3989" s="1">
        <v>46.428571428570997</v>
      </c>
      <c r="M3989" s="1">
        <v>64.285714285713993</v>
      </c>
      <c r="N3989" s="1">
        <v>50</v>
      </c>
      <c r="O3989" s="1">
        <v>57.142857142856997</v>
      </c>
      <c r="P3989" s="1">
        <v>35.714285714286</v>
      </c>
      <c r="Q3989" s="1">
        <v>42.857142857143003</v>
      </c>
      <c r="R3989" s="1">
        <v>60.714285714286</v>
      </c>
      <c r="S3989" s="1">
        <v>28.571428571428999</v>
      </c>
      <c r="T3989" s="1">
        <v>53.571428571429003</v>
      </c>
      <c r="U3989" s="1">
        <v>35.714285714286</v>
      </c>
      <c r="V3989" s="1">
        <v>28.571428571428999</v>
      </c>
      <c r="W3989" s="1">
        <v>14.285714285714</v>
      </c>
      <c r="X3989" s="3" t="s">
        <v>61</v>
      </c>
      <c r="Y3989" s="3" t="s">
        <v>61</v>
      </c>
      <c r="Z3989" s="1">
        <v>10.714285714286</v>
      </c>
      <c r="AA3989" s="8">
        <v>610.71428571428601</v>
      </c>
    </row>
    <row r="3990" spans="2:27" x14ac:dyDescent="0.2">
      <c r="C3990" s="70"/>
      <c r="D3990" s="65"/>
      <c r="E3990" s="4" t="s">
        <v>51</v>
      </c>
      <c r="F3990" s="52" t="s">
        <v>624</v>
      </c>
      <c r="G3990" s="7">
        <v>1105</v>
      </c>
      <c r="H3990" s="9">
        <v>24.796380090498001</v>
      </c>
      <c r="I3990" s="1">
        <v>2.6244343891400002</v>
      </c>
      <c r="J3990" s="1">
        <v>44.796380090497998</v>
      </c>
      <c r="K3990" s="1">
        <v>29.140271493213</v>
      </c>
      <c r="L3990" s="1">
        <v>68.506787330316996</v>
      </c>
      <c r="M3990" s="1">
        <v>80.452488687783003</v>
      </c>
      <c r="N3990" s="1">
        <v>69.954751131221997</v>
      </c>
      <c r="O3990" s="1">
        <v>61.538461538462002</v>
      </c>
      <c r="P3990" s="1">
        <v>35.384615384615003</v>
      </c>
      <c r="Q3990" s="1">
        <v>58.099547511311997</v>
      </c>
      <c r="R3990" s="1">
        <v>66.425339366515999</v>
      </c>
      <c r="S3990" s="1">
        <v>25.882352941175998</v>
      </c>
      <c r="T3990" s="1">
        <v>67.239819004525003</v>
      </c>
      <c r="U3990" s="1">
        <v>37.556561085973001</v>
      </c>
      <c r="V3990" s="1">
        <v>27.511312217195002</v>
      </c>
      <c r="W3990" s="1">
        <v>23.800904977376</v>
      </c>
      <c r="X3990" s="1">
        <v>3.438914027149</v>
      </c>
      <c r="Y3990" s="1">
        <v>1.357466063348</v>
      </c>
      <c r="Z3990" s="1">
        <v>1.357466063348</v>
      </c>
      <c r="AA3990" s="8">
        <v>729.86425339366497</v>
      </c>
    </row>
    <row r="3991" spans="2:27" x14ac:dyDescent="0.2">
      <c r="C3991" s="70"/>
      <c r="D3991" s="65"/>
      <c r="E3991" s="4" t="s">
        <v>52</v>
      </c>
      <c r="F3991" s="52" t="s">
        <v>624</v>
      </c>
      <c r="G3991" s="7">
        <v>352</v>
      </c>
      <c r="H3991" s="9">
        <v>19.886363636363999</v>
      </c>
      <c r="I3991" s="1">
        <v>3.125</v>
      </c>
      <c r="J3991" s="1">
        <v>34.659090909090999</v>
      </c>
      <c r="K3991" s="1">
        <v>20.170454545455001</v>
      </c>
      <c r="L3991" s="1">
        <v>44.034090909090999</v>
      </c>
      <c r="M3991" s="1">
        <v>74.147727272726996</v>
      </c>
      <c r="N3991" s="1">
        <v>62.784090909090999</v>
      </c>
      <c r="O3991" s="1">
        <v>59.375</v>
      </c>
      <c r="P3991" s="1">
        <v>26.136363636363999</v>
      </c>
      <c r="Q3991" s="1">
        <v>40.625</v>
      </c>
      <c r="R3991" s="1">
        <v>56.818181818181998</v>
      </c>
      <c r="S3991" s="1">
        <v>19.318181818182001</v>
      </c>
      <c r="T3991" s="1">
        <v>53.125</v>
      </c>
      <c r="U3991" s="1">
        <v>25.852272727273</v>
      </c>
      <c r="V3991" s="1">
        <v>22.727272727273</v>
      </c>
      <c r="W3991" s="1">
        <v>18.465909090909001</v>
      </c>
      <c r="X3991" s="1">
        <v>6.8181818181820004</v>
      </c>
      <c r="Y3991" s="1">
        <v>1.136363636364</v>
      </c>
      <c r="Z3991" s="1">
        <v>1.4204545454549999</v>
      </c>
      <c r="AA3991" s="8">
        <v>590.625</v>
      </c>
    </row>
    <row r="3992" spans="2:27" x14ac:dyDescent="0.2">
      <c r="C3992" s="66" t="s">
        <v>53</v>
      </c>
      <c r="D3992" s="64" t="s">
        <v>19</v>
      </c>
      <c r="E3992" s="5" t="s">
        <v>54</v>
      </c>
      <c r="F3992" s="51" t="s">
        <v>624</v>
      </c>
      <c r="G3992" s="6">
        <v>513</v>
      </c>
      <c r="H3992" s="13">
        <v>25.730994152047</v>
      </c>
      <c r="I3992" s="2">
        <v>4.6783625730990002</v>
      </c>
      <c r="J3992" s="2">
        <v>42.495126705653</v>
      </c>
      <c r="K3992" s="2">
        <v>29.434697855749999</v>
      </c>
      <c r="L3992" s="2">
        <v>61.013645224172002</v>
      </c>
      <c r="M3992" s="2">
        <v>74.658869395712003</v>
      </c>
      <c r="N3992" s="2">
        <v>68.615984405457993</v>
      </c>
      <c r="O3992" s="2">
        <v>59.259259259258997</v>
      </c>
      <c r="P3992" s="2">
        <v>31.189083820663001</v>
      </c>
      <c r="Q3992" s="2">
        <v>53.801169590642999</v>
      </c>
      <c r="R3992" s="2">
        <v>59.844054580897001</v>
      </c>
      <c r="S3992" s="2">
        <v>25.536062378168001</v>
      </c>
      <c r="T3992" s="2">
        <v>59.649122807018003</v>
      </c>
      <c r="U3992" s="2">
        <v>35.672514619883003</v>
      </c>
      <c r="V3992" s="2">
        <v>26.705653021442</v>
      </c>
      <c r="W3992" s="2">
        <v>16.374269005847999</v>
      </c>
      <c r="X3992" s="2">
        <v>5.6530214424949996</v>
      </c>
      <c r="Y3992" s="2">
        <v>1.559454191033</v>
      </c>
      <c r="Z3992" s="2">
        <v>1.559454191033</v>
      </c>
      <c r="AA3992" s="11">
        <v>683.430799220273</v>
      </c>
    </row>
    <row r="3993" spans="2:27" x14ac:dyDescent="0.2">
      <c r="C3993" s="70"/>
      <c r="D3993" s="65"/>
      <c r="E3993" s="4" t="s">
        <v>55</v>
      </c>
      <c r="F3993" s="52" t="s">
        <v>624</v>
      </c>
      <c r="G3993" s="7">
        <v>639</v>
      </c>
      <c r="H3993" s="9">
        <v>23.161189358371999</v>
      </c>
      <c r="I3993" s="1">
        <v>1.7214397496089999</v>
      </c>
      <c r="J3993" s="1">
        <v>39.593114241001999</v>
      </c>
      <c r="K3993" s="1">
        <v>25.665101721439999</v>
      </c>
      <c r="L3993" s="1">
        <v>62.910798122065998</v>
      </c>
      <c r="M3993" s="1">
        <v>81.533646322378999</v>
      </c>
      <c r="N3993" s="1">
        <v>67.136150234742004</v>
      </c>
      <c r="O3993" s="1">
        <v>61.189358372457001</v>
      </c>
      <c r="P3993" s="1">
        <v>32.550860719874997</v>
      </c>
      <c r="Q3993" s="1">
        <v>53.521126760563</v>
      </c>
      <c r="R3993" s="1">
        <v>64.632237871673993</v>
      </c>
      <c r="S3993" s="1">
        <v>24.256651017214001</v>
      </c>
      <c r="T3993" s="1">
        <v>64.319248826291002</v>
      </c>
      <c r="U3993" s="1">
        <v>34.272300469484001</v>
      </c>
      <c r="V3993" s="1">
        <v>27.543035993739998</v>
      </c>
      <c r="W3993" s="1">
        <v>20.970266040689001</v>
      </c>
      <c r="X3993" s="1">
        <v>3.286384976526</v>
      </c>
      <c r="Y3993" s="1">
        <v>2.0344287949919999</v>
      </c>
      <c r="Z3993" s="1">
        <v>2.0344287949919999</v>
      </c>
      <c r="AA3993" s="8">
        <v>692.33176838810596</v>
      </c>
    </row>
    <row r="3994" spans="2:27" x14ac:dyDescent="0.2">
      <c r="C3994" s="70"/>
      <c r="D3994" s="65"/>
      <c r="E3994" s="4" t="s">
        <v>56</v>
      </c>
      <c r="F3994" s="52" t="s">
        <v>624</v>
      </c>
      <c r="G3994" s="7">
        <v>376</v>
      </c>
      <c r="H3994" s="9">
        <v>21.276595744681</v>
      </c>
      <c r="I3994" s="1">
        <v>1.5957446808510001</v>
      </c>
      <c r="J3994" s="1">
        <v>42.021276595745</v>
      </c>
      <c r="K3994" s="1">
        <v>23.138297872340001</v>
      </c>
      <c r="L3994" s="1">
        <v>59.042553191488999</v>
      </c>
      <c r="M3994" s="1">
        <v>76.861702127659996</v>
      </c>
      <c r="N3994" s="1">
        <v>66.223404255318997</v>
      </c>
      <c r="O3994" s="1">
        <v>61.702127659574003</v>
      </c>
      <c r="P3994" s="1">
        <v>35.372340425532002</v>
      </c>
      <c r="Q3994" s="1">
        <v>49.202127659574003</v>
      </c>
      <c r="R3994" s="1">
        <v>65.425531914893995</v>
      </c>
      <c r="S3994" s="1">
        <v>21.276595744681</v>
      </c>
      <c r="T3994" s="1">
        <v>65.957446808510994</v>
      </c>
      <c r="U3994" s="1">
        <v>32.712765957446997</v>
      </c>
      <c r="V3994" s="1">
        <v>23.138297872340001</v>
      </c>
      <c r="W3994" s="1">
        <v>31.914893617021001</v>
      </c>
      <c r="X3994" s="1">
        <v>3.1914893617020001</v>
      </c>
      <c r="Y3994" s="1">
        <v>1.0638297872339999</v>
      </c>
      <c r="Z3994" s="1">
        <v>0.79787234042599997</v>
      </c>
      <c r="AA3994" s="8">
        <v>681.91489361702099</v>
      </c>
    </row>
    <row r="3995" spans="2:27" x14ac:dyDescent="0.2">
      <c r="C3995" s="66" t="s">
        <v>57</v>
      </c>
      <c r="D3995" s="64" t="s">
        <v>19</v>
      </c>
      <c r="E3995" s="5" t="s">
        <v>58</v>
      </c>
      <c r="F3995" s="51" t="s">
        <v>624</v>
      </c>
      <c r="G3995" s="6">
        <v>537</v>
      </c>
      <c r="H3995" s="13">
        <v>22.905027932961001</v>
      </c>
      <c r="I3995" s="2">
        <v>3.5381750465550001</v>
      </c>
      <c r="J3995" s="2">
        <v>44.878957169460001</v>
      </c>
      <c r="K3995" s="2">
        <v>29.422718808193999</v>
      </c>
      <c r="L3995" s="2">
        <v>59.404096834264003</v>
      </c>
      <c r="M3995" s="2">
        <v>75.6052141527</v>
      </c>
      <c r="N3995" s="2">
        <v>68.156424581005993</v>
      </c>
      <c r="O3995" s="2">
        <v>58.472998137803003</v>
      </c>
      <c r="P3995" s="2">
        <v>34.823091247671996</v>
      </c>
      <c r="Q3995" s="2">
        <v>52.513966480447003</v>
      </c>
      <c r="R3995" s="2">
        <v>62.942271880819</v>
      </c>
      <c r="S3995" s="2">
        <v>24.767225325885001</v>
      </c>
      <c r="T3995" s="2">
        <v>61.824953445064999</v>
      </c>
      <c r="U3995" s="2">
        <v>32.029795158287001</v>
      </c>
      <c r="V3995" s="2">
        <v>26.256983240223001</v>
      </c>
      <c r="W3995" s="2">
        <v>18.249534450652</v>
      </c>
      <c r="X3995" s="2">
        <v>5.0279329608939998</v>
      </c>
      <c r="Y3995" s="2">
        <v>1.8621973929240001</v>
      </c>
      <c r="Z3995" s="2">
        <v>1.4897579143390001</v>
      </c>
      <c r="AA3995" s="11">
        <v>684.17132216014897</v>
      </c>
    </row>
    <row r="3996" spans="2:27" x14ac:dyDescent="0.2">
      <c r="C3996" s="67"/>
      <c r="D3996" s="65"/>
      <c r="E3996" s="4" t="s">
        <v>59</v>
      </c>
      <c r="F3996" s="52" t="s">
        <v>624</v>
      </c>
      <c r="G3996" s="7">
        <v>682</v>
      </c>
      <c r="H3996" s="9">
        <v>24.486803519062001</v>
      </c>
      <c r="I3996" s="1">
        <v>2.199413489736</v>
      </c>
      <c r="J3996" s="1">
        <v>40.175953079179003</v>
      </c>
      <c r="K3996" s="1">
        <v>24.340175953079001</v>
      </c>
      <c r="L3996" s="1">
        <v>62.463343108503999</v>
      </c>
      <c r="M3996" s="1">
        <v>79.765395894427996</v>
      </c>
      <c r="N3996" s="1">
        <v>66.862170087977006</v>
      </c>
      <c r="O3996" s="1">
        <v>60.703812316715997</v>
      </c>
      <c r="P3996" s="1">
        <v>31.524926686217</v>
      </c>
      <c r="Q3996" s="1">
        <v>53.519061583578001</v>
      </c>
      <c r="R3996" s="1">
        <v>62.463343108503999</v>
      </c>
      <c r="S3996" s="1">
        <v>25.366568914956002</v>
      </c>
      <c r="T3996" s="1">
        <v>64.222873900292996</v>
      </c>
      <c r="U3996" s="1">
        <v>34.604105571848002</v>
      </c>
      <c r="V3996" s="1">
        <v>26.686217008798</v>
      </c>
      <c r="W3996" s="1">
        <v>23.900293255131999</v>
      </c>
      <c r="X3996" s="1">
        <v>3.5190615835779999</v>
      </c>
      <c r="Y3996" s="1">
        <v>2.052785923754</v>
      </c>
      <c r="Z3996" s="1">
        <v>1.6129032258060001</v>
      </c>
      <c r="AA3996" s="8">
        <v>690.46920821114395</v>
      </c>
    </row>
    <row r="3997" spans="2:27" x14ac:dyDescent="0.2">
      <c r="C3997" s="71"/>
      <c r="D3997" s="68"/>
      <c r="E3997" s="19" t="s">
        <v>60</v>
      </c>
      <c r="F3997" s="53" t="s">
        <v>624</v>
      </c>
      <c r="G3997" s="21">
        <v>309</v>
      </c>
      <c r="H3997" s="36">
        <v>22.653721682848001</v>
      </c>
      <c r="I3997" s="16">
        <v>2.2653721682849999</v>
      </c>
      <c r="J3997" s="16">
        <v>36.893203883494998</v>
      </c>
      <c r="K3997" s="16">
        <v>25.242718446602002</v>
      </c>
      <c r="L3997" s="16">
        <v>62.135922330097003</v>
      </c>
      <c r="M3997" s="16">
        <v>78.640776699029004</v>
      </c>
      <c r="N3997" s="16">
        <v>67.313915857604997</v>
      </c>
      <c r="O3997" s="16">
        <v>64.401294498382001</v>
      </c>
      <c r="P3997" s="16">
        <v>32.038834951456003</v>
      </c>
      <c r="Q3997" s="16">
        <v>50.485436893204003</v>
      </c>
      <c r="R3997" s="16">
        <v>65.372168284790007</v>
      </c>
      <c r="S3997" s="16">
        <v>19.417475728155001</v>
      </c>
      <c r="T3997" s="16">
        <v>63.106796116505002</v>
      </c>
      <c r="U3997" s="16">
        <v>37.864077669902997</v>
      </c>
      <c r="V3997" s="16">
        <v>24.919093851132999</v>
      </c>
      <c r="W3997" s="16">
        <v>24.919093851132999</v>
      </c>
      <c r="X3997" s="16">
        <v>3.559870550162</v>
      </c>
      <c r="Y3997" s="16">
        <v>0.32362459546900002</v>
      </c>
      <c r="Z3997" s="16">
        <v>1.618122977346</v>
      </c>
      <c r="AA3997" s="34">
        <v>683.17152103559897</v>
      </c>
    </row>
    <row r="3998" spans="2:27" x14ac:dyDescent="0.2">
      <c r="C3998" s="44" t="s">
        <v>626</v>
      </c>
    </row>
    <row r="3999" spans="2:27" x14ac:dyDescent="0.2">
      <c r="B3999" s="22" t="str">
        <f xml:space="preserve"> HYPERLINK("#'目次'!B54", "[48]")</f>
        <v>[48]</v>
      </c>
      <c r="C3999" s="58" t="s">
        <v>553</v>
      </c>
      <c r="D3999" s="59"/>
      <c r="E3999" s="59"/>
      <c r="F3999" s="59"/>
      <c r="G3999" s="59"/>
      <c r="H3999" s="59"/>
      <c r="I3999" s="59"/>
      <c r="J3999" s="59"/>
      <c r="K3999" s="59"/>
      <c r="L3999" s="59"/>
      <c r="M3999" s="59"/>
      <c r="N3999" s="59"/>
      <c r="O3999" s="59"/>
      <c r="P3999" s="59"/>
      <c r="Q3999" s="59"/>
      <c r="R3999" s="59"/>
      <c r="S3999" s="59"/>
      <c r="T3999" s="59"/>
      <c r="U3999" s="59"/>
      <c r="V3999" s="59"/>
    </row>
    <row r="4002" spans="3:22" x14ac:dyDescent="0.2">
      <c r="C4002" s="58" t="s">
        <v>13</v>
      </c>
      <c r="D4002" s="59"/>
      <c r="E4002" s="59"/>
      <c r="F4002" s="59"/>
      <c r="G4002" s="59"/>
      <c r="H4002" s="59"/>
      <c r="I4002" s="59"/>
      <c r="J4002" s="59"/>
      <c r="K4002" s="59"/>
      <c r="L4002" s="59"/>
      <c r="M4002" s="59"/>
      <c r="N4002" s="59"/>
      <c r="O4002" s="59"/>
      <c r="P4002" s="59"/>
      <c r="Q4002" s="59"/>
      <c r="R4002" s="59"/>
      <c r="S4002" s="59"/>
      <c r="T4002" s="59"/>
      <c r="U4002" s="59"/>
      <c r="V4002" s="59"/>
    </row>
    <row r="4003" spans="3:22" ht="39" x14ac:dyDescent="0.2">
      <c r="C4003" s="60"/>
      <c r="D4003" s="61"/>
      <c r="E4003" s="61"/>
      <c r="F4003" s="61"/>
      <c r="G4003" s="20" t="s">
        <v>14</v>
      </c>
      <c r="H4003" s="25" t="s">
        <v>554</v>
      </c>
      <c r="I4003" s="10" t="s">
        <v>555</v>
      </c>
      <c r="J4003" s="10" t="s">
        <v>556</v>
      </c>
      <c r="K4003" s="10" t="s">
        <v>557</v>
      </c>
      <c r="L4003" s="10" t="s">
        <v>37</v>
      </c>
      <c r="M4003" s="10" t="s">
        <v>558</v>
      </c>
      <c r="N4003" s="10" t="s">
        <v>559</v>
      </c>
      <c r="O4003" s="10" t="s">
        <v>263</v>
      </c>
      <c r="P4003" s="26" t="s">
        <v>76</v>
      </c>
    </row>
    <row r="4004" spans="3:22" x14ac:dyDescent="0.2">
      <c r="C4004" s="62"/>
      <c r="D4004" s="63"/>
      <c r="E4004" s="63"/>
      <c r="F4004" s="63"/>
      <c r="G4004" s="23"/>
      <c r="H4004" s="39" t="s">
        <v>264</v>
      </c>
      <c r="I4004" s="32" t="s">
        <v>265</v>
      </c>
      <c r="J4004" s="32" t="s">
        <v>266</v>
      </c>
      <c r="K4004" s="32" t="s">
        <v>267</v>
      </c>
      <c r="L4004" s="12"/>
      <c r="M4004" s="12"/>
      <c r="N4004" s="12"/>
      <c r="O4004" s="12"/>
      <c r="P4004" s="28"/>
    </row>
    <row r="4005" spans="3:22" x14ac:dyDescent="0.2">
      <c r="C4005" s="24"/>
      <c r="D4005" s="30"/>
      <c r="E4005" s="29" t="s">
        <v>14</v>
      </c>
      <c r="F4005" s="50" t="s">
        <v>624</v>
      </c>
      <c r="G4005" s="27">
        <v>1528</v>
      </c>
      <c r="H4005" s="15">
        <v>56.217277486911001</v>
      </c>
      <c r="I4005" s="15">
        <v>35.994764397906003</v>
      </c>
      <c r="J4005" s="15">
        <v>3.534031413613</v>
      </c>
      <c r="K4005" s="15">
        <v>0.65445026177999999</v>
      </c>
      <c r="L4005" s="15">
        <v>3.5994764397910002</v>
      </c>
      <c r="M4005" s="15">
        <v>92.212041884816998</v>
      </c>
      <c r="N4005" s="15">
        <v>4.1884816753929996</v>
      </c>
      <c r="O4005" s="15">
        <v>3.5329260013580002</v>
      </c>
      <c r="P4005" s="33">
        <v>0.60267355481899998</v>
      </c>
    </row>
    <row r="4006" spans="3:22" x14ac:dyDescent="0.2">
      <c r="C4006" s="69" t="s">
        <v>18</v>
      </c>
      <c r="D4006" s="64" t="s">
        <v>19</v>
      </c>
      <c r="E4006" s="5" t="s">
        <v>20</v>
      </c>
      <c r="F4006" s="51" t="s">
        <v>624</v>
      </c>
      <c r="G4006" s="6">
        <v>763</v>
      </c>
      <c r="H4006" s="13">
        <v>57.929226736566001</v>
      </c>
      <c r="I4006" s="2">
        <v>34.469200524245998</v>
      </c>
      <c r="J4006" s="2">
        <v>3.8007863695939998</v>
      </c>
      <c r="K4006" s="2">
        <v>0.39318479685500002</v>
      </c>
      <c r="L4006" s="2">
        <v>3.4076015727389999</v>
      </c>
      <c r="M4006" s="2">
        <v>92.398427260812994</v>
      </c>
      <c r="N4006" s="2">
        <v>4.1939711664479997</v>
      </c>
      <c r="O4006" s="2">
        <v>3.5522388059700001</v>
      </c>
      <c r="P4006" s="11">
        <v>0.592341069735</v>
      </c>
    </row>
    <row r="4007" spans="3:22" x14ac:dyDescent="0.2">
      <c r="C4007" s="70"/>
      <c r="D4007" s="65"/>
      <c r="E4007" s="4" t="s">
        <v>21</v>
      </c>
      <c r="F4007" s="52" t="s">
        <v>624</v>
      </c>
      <c r="G4007" s="7">
        <v>765</v>
      </c>
      <c r="H4007" s="9">
        <v>54.509803921569002</v>
      </c>
      <c r="I4007" s="1">
        <v>37.516339869280998</v>
      </c>
      <c r="J4007" s="1">
        <v>3.2679738562090002</v>
      </c>
      <c r="K4007" s="1">
        <v>0.91503267973900004</v>
      </c>
      <c r="L4007" s="1">
        <v>3.7908496732030001</v>
      </c>
      <c r="M4007" s="1">
        <v>92.02614379085</v>
      </c>
      <c r="N4007" s="1">
        <v>4.1830065359480004</v>
      </c>
      <c r="O4007" s="1">
        <v>3.5135869565219999</v>
      </c>
      <c r="P4007" s="8">
        <v>0.61263802324899996</v>
      </c>
    </row>
    <row r="4008" spans="3:22" x14ac:dyDescent="0.2">
      <c r="C4008" s="66" t="s">
        <v>22</v>
      </c>
      <c r="D4008" s="66" t="s">
        <v>23</v>
      </c>
      <c r="E4008" s="5" t="s">
        <v>24</v>
      </c>
      <c r="F4008" s="51" t="s">
        <v>624</v>
      </c>
      <c r="G4008" s="6">
        <v>302</v>
      </c>
      <c r="H4008" s="13">
        <v>61.258278145695002</v>
      </c>
      <c r="I4008" s="2">
        <v>33.443708609272001</v>
      </c>
      <c r="J4008" s="2">
        <v>1.9867549668869999</v>
      </c>
      <c r="K4008" s="14" t="s">
        <v>61</v>
      </c>
      <c r="L4008" s="2">
        <v>3.311258278146</v>
      </c>
      <c r="M4008" s="2">
        <v>94.701986754966995</v>
      </c>
      <c r="N4008" s="2">
        <v>1.9867549668869999</v>
      </c>
      <c r="O4008" s="2">
        <v>3.6130136986300001</v>
      </c>
      <c r="P4008" s="11">
        <v>0.52846970915000002</v>
      </c>
    </row>
    <row r="4009" spans="3:22" x14ac:dyDescent="0.2">
      <c r="C4009" s="70"/>
      <c r="D4009" s="67"/>
      <c r="E4009" s="4" t="s">
        <v>25</v>
      </c>
      <c r="F4009" s="52" t="s">
        <v>624</v>
      </c>
      <c r="G4009" s="7">
        <v>329</v>
      </c>
      <c r="H4009" s="9">
        <v>62.613981762918002</v>
      </c>
      <c r="I4009" s="1">
        <v>29.483282674771999</v>
      </c>
      <c r="J4009" s="1">
        <v>3.0395136778120002</v>
      </c>
      <c r="K4009" s="1">
        <v>0.91185410334299999</v>
      </c>
      <c r="L4009" s="1">
        <v>3.9513677811550001</v>
      </c>
      <c r="M4009" s="1">
        <v>92.097264437690001</v>
      </c>
      <c r="N4009" s="1">
        <v>3.9513677811550001</v>
      </c>
      <c r="O4009" s="1">
        <v>3.6012658227849998</v>
      </c>
      <c r="P4009" s="8">
        <v>0.60095028891699998</v>
      </c>
    </row>
    <row r="4010" spans="3:22" x14ac:dyDescent="0.2">
      <c r="C4010" s="70"/>
      <c r="D4010" s="67"/>
      <c r="E4010" s="4" t="s">
        <v>26</v>
      </c>
      <c r="F4010" s="52" t="s">
        <v>624</v>
      </c>
      <c r="G4010" s="7">
        <v>355</v>
      </c>
      <c r="H4010" s="9">
        <v>58.591549295775003</v>
      </c>
      <c r="I4010" s="1">
        <v>32.676056338027998</v>
      </c>
      <c r="J4010" s="1">
        <v>5.3521126760559996</v>
      </c>
      <c r="K4010" s="3" t="s">
        <v>61</v>
      </c>
      <c r="L4010" s="1">
        <v>3.380281690141</v>
      </c>
      <c r="M4010" s="1">
        <v>91.267605633803001</v>
      </c>
      <c r="N4010" s="1">
        <v>5.3521126760559996</v>
      </c>
      <c r="O4010" s="1">
        <v>3.5510204081630001</v>
      </c>
      <c r="P4010" s="8">
        <v>0.59935916766399999</v>
      </c>
    </row>
    <row r="4011" spans="3:22" x14ac:dyDescent="0.2">
      <c r="C4011" s="70"/>
      <c r="D4011" s="67"/>
      <c r="E4011" s="4" t="s">
        <v>27</v>
      </c>
      <c r="F4011" s="52" t="s">
        <v>624</v>
      </c>
      <c r="G4011" s="7">
        <v>254</v>
      </c>
      <c r="H4011" s="9">
        <v>51.968503937008002</v>
      </c>
      <c r="I4011" s="1">
        <v>40.944881889763998</v>
      </c>
      <c r="J4011" s="1">
        <v>3.1496062992130001</v>
      </c>
      <c r="K4011" s="1">
        <v>1.574803149606</v>
      </c>
      <c r="L4011" s="1">
        <v>2.3622047244090001</v>
      </c>
      <c r="M4011" s="1">
        <v>92.913385826772</v>
      </c>
      <c r="N4011" s="1">
        <v>4.7244094488190003</v>
      </c>
      <c r="O4011" s="1">
        <v>3.4677419354839998</v>
      </c>
      <c r="P4011" s="8">
        <v>0.64180267214700004</v>
      </c>
    </row>
    <row r="4012" spans="3:22" x14ac:dyDescent="0.2">
      <c r="C4012" s="70"/>
      <c r="D4012" s="67"/>
      <c r="E4012" s="4" t="s">
        <v>28</v>
      </c>
      <c r="F4012" s="52" t="s">
        <v>624</v>
      </c>
      <c r="G4012" s="7">
        <v>288</v>
      </c>
      <c r="H4012" s="9">
        <v>44.444444444444002</v>
      </c>
      <c r="I4012" s="1">
        <v>45.833333333333002</v>
      </c>
      <c r="J4012" s="1">
        <v>3.8194444444440001</v>
      </c>
      <c r="K4012" s="1">
        <v>1.041666666667</v>
      </c>
      <c r="L4012" s="1">
        <v>4.8611111111109997</v>
      </c>
      <c r="M4012" s="1">
        <v>90.277777777777999</v>
      </c>
      <c r="N4012" s="1">
        <v>4.8611111111109997</v>
      </c>
      <c r="O4012" s="1">
        <v>3.4051094890510001</v>
      </c>
      <c r="P4012" s="8">
        <v>0.62321641980700004</v>
      </c>
    </row>
    <row r="4013" spans="3:22" x14ac:dyDescent="0.2">
      <c r="C4013" s="70"/>
      <c r="D4013" s="67"/>
      <c r="E4013" s="4" t="s">
        <v>29</v>
      </c>
      <c r="F4013" s="52" t="s">
        <v>624</v>
      </c>
      <c r="G4013" s="7">
        <v>1226</v>
      </c>
      <c r="H4013" s="9">
        <v>54.975530179445002</v>
      </c>
      <c r="I4013" s="1">
        <v>36.623164763458</v>
      </c>
      <c r="J4013" s="1">
        <v>3.9151712887440002</v>
      </c>
      <c r="K4013" s="1">
        <v>0.81566068515500001</v>
      </c>
      <c r="L4013" s="1">
        <v>3.6704730831969998</v>
      </c>
      <c r="M4013" s="1">
        <v>91.598694942904004</v>
      </c>
      <c r="N4013" s="1">
        <v>4.7308319738989999</v>
      </c>
      <c r="O4013" s="1">
        <v>3.513124470787</v>
      </c>
      <c r="P4013" s="8">
        <v>0.61825792071600005</v>
      </c>
    </row>
    <row r="4014" spans="3:22" x14ac:dyDescent="0.2">
      <c r="C4014" s="70"/>
      <c r="D4014" s="67"/>
      <c r="E4014" s="4" t="s">
        <v>30</v>
      </c>
      <c r="F4014" s="52" t="s">
        <v>624</v>
      </c>
      <c r="G4014" s="7">
        <v>542</v>
      </c>
      <c r="H4014" s="9">
        <v>47.970479704797</v>
      </c>
      <c r="I4014" s="1">
        <v>43.542435424353997</v>
      </c>
      <c r="J4014" s="1">
        <v>3.5055350553509999</v>
      </c>
      <c r="K4014" s="1">
        <v>1.2915129151289999</v>
      </c>
      <c r="L4014" s="1">
        <v>3.6900369003689999</v>
      </c>
      <c r="M4014" s="1">
        <v>91.512915129150997</v>
      </c>
      <c r="N4014" s="1">
        <v>4.7970479704800004</v>
      </c>
      <c r="O4014" s="1">
        <v>3.434865900383</v>
      </c>
      <c r="P4014" s="8">
        <v>0.63228167484099995</v>
      </c>
    </row>
    <row r="4015" spans="3:22" x14ac:dyDescent="0.2">
      <c r="C4015" s="70"/>
      <c r="D4015" s="66" t="s">
        <v>20</v>
      </c>
      <c r="E4015" s="5" t="s">
        <v>24</v>
      </c>
      <c r="F4015" s="51" t="s">
        <v>624</v>
      </c>
      <c r="G4015" s="6">
        <v>153</v>
      </c>
      <c r="H4015" s="13">
        <v>64.705882352941003</v>
      </c>
      <c r="I4015" s="2">
        <v>32.679738562091998</v>
      </c>
      <c r="J4015" s="2">
        <v>1.3071895424840001</v>
      </c>
      <c r="K4015" s="14" t="s">
        <v>61</v>
      </c>
      <c r="L4015" s="2">
        <v>1.3071895424840001</v>
      </c>
      <c r="M4015" s="2">
        <v>97.385620915033002</v>
      </c>
      <c r="N4015" s="2">
        <v>1.3071895424840001</v>
      </c>
      <c r="O4015" s="2">
        <v>3.6423841059600002</v>
      </c>
      <c r="P4015" s="11">
        <v>0.507863116216</v>
      </c>
    </row>
    <row r="4016" spans="3:22" x14ac:dyDescent="0.2">
      <c r="C4016" s="70"/>
      <c r="D4016" s="67"/>
      <c r="E4016" s="4" t="s">
        <v>25</v>
      </c>
      <c r="F4016" s="52" t="s">
        <v>624</v>
      </c>
      <c r="G4016" s="7">
        <v>174</v>
      </c>
      <c r="H4016" s="9">
        <v>59.195402298851</v>
      </c>
      <c r="I4016" s="1">
        <v>31.034482758620999</v>
      </c>
      <c r="J4016" s="1">
        <v>4.0229885057469996</v>
      </c>
      <c r="K4016" s="1">
        <v>0.57471264367800001</v>
      </c>
      <c r="L4016" s="1">
        <v>5.1724137931029999</v>
      </c>
      <c r="M4016" s="1">
        <v>90.229885057470995</v>
      </c>
      <c r="N4016" s="1">
        <v>4.5977011494250002</v>
      </c>
      <c r="O4016" s="1">
        <v>3.569696969697</v>
      </c>
      <c r="P4016" s="8">
        <v>0.60711475212400001</v>
      </c>
    </row>
    <row r="4017" spans="3:16" x14ac:dyDescent="0.2">
      <c r="C4017" s="70"/>
      <c r="D4017" s="67"/>
      <c r="E4017" s="4" t="s">
        <v>26</v>
      </c>
      <c r="F4017" s="52" t="s">
        <v>624</v>
      </c>
      <c r="G4017" s="7">
        <v>180</v>
      </c>
      <c r="H4017" s="9">
        <v>60.555555555555998</v>
      </c>
      <c r="I4017" s="1">
        <v>29.444444444443999</v>
      </c>
      <c r="J4017" s="1">
        <v>6.1111111111109997</v>
      </c>
      <c r="K4017" s="3" t="s">
        <v>61</v>
      </c>
      <c r="L4017" s="1">
        <v>3.8888888888889999</v>
      </c>
      <c r="M4017" s="1">
        <v>90</v>
      </c>
      <c r="N4017" s="1">
        <v>6.1111111111109997</v>
      </c>
      <c r="O4017" s="1">
        <v>3.5664739884390002</v>
      </c>
      <c r="P4017" s="8">
        <v>0.61230383252999998</v>
      </c>
    </row>
    <row r="4018" spans="3:16" x14ac:dyDescent="0.2">
      <c r="C4018" s="70"/>
      <c r="D4018" s="67"/>
      <c r="E4018" s="4" t="s">
        <v>27</v>
      </c>
      <c r="F4018" s="52" t="s">
        <v>624</v>
      </c>
      <c r="G4018" s="7">
        <v>121</v>
      </c>
      <c r="H4018" s="9">
        <v>57.851239669420998</v>
      </c>
      <c r="I4018" s="1">
        <v>33.057851239668999</v>
      </c>
      <c r="J4018" s="1">
        <v>4.1322314049589997</v>
      </c>
      <c r="K4018" s="1">
        <v>1.6528925619829999</v>
      </c>
      <c r="L4018" s="1">
        <v>3.305785123967</v>
      </c>
      <c r="M4018" s="1">
        <v>90.909090909091006</v>
      </c>
      <c r="N4018" s="1">
        <v>5.7851239669419998</v>
      </c>
      <c r="O4018" s="1">
        <v>3.521367521368</v>
      </c>
      <c r="P4018" s="8">
        <v>0.66434165750899998</v>
      </c>
    </row>
    <row r="4019" spans="3:16" x14ac:dyDescent="0.2">
      <c r="C4019" s="70"/>
      <c r="D4019" s="67"/>
      <c r="E4019" s="4" t="s">
        <v>28</v>
      </c>
      <c r="F4019" s="52" t="s">
        <v>624</v>
      </c>
      <c r="G4019" s="7">
        <v>135</v>
      </c>
      <c r="H4019" s="9">
        <v>45.185185185184999</v>
      </c>
      <c r="I4019" s="1">
        <v>48.888888888888999</v>
      </c>
      <c r="J4019" s="1">
        <v>2.9629629629630001</v>
      </c>
      <c r="K4019" s="3" t="s">
        <v>61</v>
      </c>
      <c r="L4019" s="1">
        <v>2.9629629629630001</v>
      </c>
      <c r="M4019" s="1">
        <v>94.074074074074005</v>
      </c>
      <c r="N4019" s="1">
        <v>2.9629629629630001</v>
      </c>
      <c r="O4019" s="1">
        <v>3.4351145038170001</v>
      </c>
      <c r="P4019" s="8">
        <v>0.55607465798199995</v>
      </c>
    </row>
    <row r="4020" spans="3:16" x14ac:dyDescent="0.2">
      <c r="C4020" s="70"/>
      <c r="D4020" s="67"/>
      <c r="E4020" s="4" t="s">
        <v>29</v>
      </c>
      <c r="F4020" s="52" t="s">
        <v>624</v>
      </c>
      <c r="G4020" s="7">
        <v>610</v>
      </c>
      <c r="H4020" s="9">
        <v>56.229508196721</v>
      </c>
      <c r="I4020" s="1">
        <v>34.918032786885</v>
      </c>
      <c r="J4020" s="1">
        <v>4.4262295081970002</v>
      </c>
      <c r="K4020" s="1">
        <v>0.49180327868899998</v>
      </c>
      <c r="L4020" s="1">
        <v>3.9344262295079999</v>
      </c>
      <c r="M4020" s="1">
        <v>91.147540983607001</v>
      </c>
      <c r="N4020" s="1">
        <v>4.918032786885</v>
      </c>
      <c r="O4020" s="1">
        <v>3.529010238908</v>
      </c>
      <c r="P4020" s="8">
        <v>0.610459860204</v>
      </c>
    </row>
    <row r="4021" spans="3:16" x14ac:dyDescent="0.2">
      <c r="C4021" s="70"/>
      <c r="D4021" s="67"/>
      <c r="E4021" s="4" t="s">
        <v>30</v>
      </c>
      <c r="F4021" s="52" t="s">
        <v>624</v>
      </c>
      <c r="G4021" s="7">
        <v>256</v>
      </c>
      <c r="H4021" s="9">
        <v>51.171875</v>
      </c>
      <c r="I4021" s="1">
        <v>41.40625</v>
      </c>
      <c r="J4021" s="1">
        <v>3.515625</v>
      </c>
      <c r="K4021" s="1">
        <v>0.78125</v>
      </c>
      <c r="L4021" s="1">
        <v>3.125</v>
      </c>
      <c r="M4021" s="1">
        <v>92.578125</v>
      </c>
      <c r="N4021" s="1">
        <v>4.296875</v>
      </c>
      <c r="O4021" s="1">
        <v>3.4758064516129998</v>
      </c>
      <c r="P4021" s="8">
        <v>0.60982123454000003</v>
      </c>
    </row>
    <row r="4022" spans="3:16" x14ac:dyDescent="0.2">
      <c r="C4022" s="70"/>
      <c r="D4022" s="66" t="s">
        <v>21</v>
      </c>
      <c r="E4022" s="5" t="s">
        <v>24</v>
      </c>
      <c r="F4022" s="51" t="s">
        <v>624</v>
      </c>
      <c r="G4022" s="6">
        <v>149</v>
      </c>
      <c r="H4022" s="13">
        <v>57.718120805368997</v>
      </c>
      <c r="I4022" s="2">
        <v>34.228187919462997</v>
      </c>
      <c r="J4022" s="2">
        <v>2.6845637583889999</v>
      </c>
      <c r="K4022" s="14" t="s">
        <v>61</v>
      </c>
      <c r="L4022" s="2">
        <v>5.3691275167789998</v>
      </c>
      <c r="M4022" s="2">
        <v>91.946308724831994</v>
      </c>
      <c r="N4022" s="2">
        <v>2.6845637583889999</v>
      </c>
      <c r="O4022" s="2">
        <v>3.5815602836879998</v>
      </c>
      <c r="P4022" s="11">
        <v>0.54975355996800002</v>
      </c>
    </row>
    <row r="4023" spans="3:16" x14ac:dyDescent="0.2">
      <c r="C4023" s="70"/>
      <c r="D4023" s="67"/>
      <c r="E4023" s="4" t="s">
        <v>25</v>
      </c>
      <c r="F4023" s="52" t="s">
        <v>624</v>
      </c>
      <c r="G4023" s="7">
        <v>155</v>
      </c>
      <c r="H4023" s="9">
        <v>66.451612903226007</v>
      </c>
      <c r="I4023" s="1">
        <v>27.741935483871</v>
      </c>
      <c r="J4023" s="1">
        <v>1.935483870968</v>
      </c>
      <c r="K4023" s="1">
        <v>1.2903225806450001</v>
      </c>
      <c r="L4023" s="1">
        <v>2.5806451612900001</v>
      </c>
      <c r="M4023" s="1">
        <v>94.193548387096996</v>
      </c>
      <c r="N4023" s="1">
        <v>3.2258064516129998</v>
      </c>
      <c r="O4023" s="1">
        <v>3.6357615894039998</v>
      </c>
      <c r="P4023" s="8">
        <v>0.59423276818199999</v>
      </c>
    </row>
    <row r="4024" spans="3:16" x14ac:dyDescent="0.2">
      <c r="C4024" s="70"/>
      <c r="D4024" s="67"/>
      <c r="E4024" s="4" t="s">
        <v>26</v>
      </c>
      <c r="F4024" s="52" t="s">
        <v>624</v>
      </c>
      <c r="G4024" s="7">
        <v>175</v>
      </c>
      <c r="H4024" s="9">
        <v>56.571428571429003</v>
      </c>
      <c r="I4024" s="1">
        <v>36</v>
      </c>
      <c r="J4024" s="1">
        <v>4.5714285714290002</v>
      </c>
      <c r="K4024" s="3" t="s">
        <v>61</v>
      </c>
      <c r="L4024" s="1">
        <v>2.8571428571430002</v>
      </c>
      <c r="M4024" s="1">
        <v>92.571428571428996</v>
      </c>
      <c r="N4024" s="1">
        <v>4.5714285714290002</v>
      </c>
      <c r="O4024" s="1">
        <v>3.5352941176470001</v>
      </c>
      <c r="P4024" s="8">
        <v>0.58728255597900003</v>
      </c>
    </row>
    <row r="4025" spans="3:16" x14ac:dyDescent="0.2">
      <c r="C4025" s="70"/>
      <c r="D4025" s="67"/>
      <c r="E4025" s="4" t="s">
        <v>27</v>
      </c>
      <c r="F4025" s="52" t="s">
        <v>624</v>
      </c>
      <c r="G4025" s="7">
        <v>133</v>
      </c>
      <c r="H4025" s="9">
        <v>46.616541353382999</v>
      </c>
      <c r="I4025" s="1">
        <v>48.120300751880002</v>
      </c>
      <c r="J4025" s="1">
        <v>2.255639097744</v>
      </c>
      <c r="K4025" s="1">
        <v>1.503759398496</v>
      </c>
      <c r="L4025" s="1">
        <v>1.503759398496</v>
      </c>
      <c r="M4025" s="1">
        <v>94.736842105262994</v>
      </c>
      <c r="N4025" s="1">
        <v>3.7593984962409999</v>
      </c>
      <c r="O4025" s="1">
        <v>3.4198473282439998</v>
      </c>
      <c r="P4025" s="8">
        <v>0.61960531448900003</v>
      </c>
    </row>
    <row r="4026" spans="3:16" x14ac:dyDescent="0.2">
      <c r="C4026" s="70"/>
      <c r="D4026" s="67"/>
      <c r="E4026" s="4" t="s">
        <v>28</v>
      </c>
      <c r="F4026" s="52" t="s">
        <v>624</v>
      </c>
      <c r="G4026" s="7">
        <v>153</v>
      </c>
      <c r="H4026" s="9">
        <v>43.790849673202999</v>
      </c>
      <c r="I4026" s="1">
        <v>43.137254901961001</v>
      </c>
      <c r="J4026" s="1">
        <v>4.5751633986930003</v>
      </c>
      <c r="K4026" s="1">
        <v>1.9607843137250001</v>
      </c>
      <c r="L4026" s="1">
        <v>6.5359477124180003</v>
      </c>
      <c r="M4026" s="1">
        <v>86.928104575163005</v>
      </c>
      <c r="N4026" s="1">
        <v>6.5359477124180003</v>
      </c>
      <c r="O4026" s="1">
        <v>3.377622377622</v>
      </c>
      <c r="P4026" s="8">
        <v>0.67972856848899998</v>
      </c>
    </row>
    <row r="4027" spans="3:16" x14ac:dyDescent="0.2">
      <c r="C4027" s="70"/>
      <c r="D4027" s="67"/>
      <c r="E4027" s="4" t="s">
        <v>29</v>
      </c>
      <c r="F4027" s="52" t="s">
        <v>624</v>
      </c>
      <c r="G4027" s="7">
        <v>616</v>
      </c>
      <c r="H4027" s="9">
        <v>53.733766233765998</v>
      </c>
      <c r="I4027" s="1">
        <v>38.311688311688002</v>
      </c>
      <c r="J4027" s="1">
        <v>3.4090909090910002</v>
      </c>
      <c r="K4027" s="1">
        <v>1.136363636364</v>
      </c>
      <c r="L4027" s="1">
        <v>3.4090909090910002</v>
      </c>
      <c r="M4027" s="1">
        <v>92.045454545455001</v>
      </c>
      <c r="N4027" s="1">
        <v>4.5454545454549997</v>
      </c>
      <c r="O4027" s="1">
        <v>3.4974789915970002</v>
      </c>
      <c r="P4027" s="8">
        <v>0.62596217989000003</v>
      </c>
    </row>
    <row r="4028" spans="3:16" x14ac:dyDescent="0.2">
      <c r="C4028" s="70"/>
      <c r="D4028" s="67"/>
      <c r="E4028" s="4" t="s">
        <v>30</v>
      </c>
      <c r="F4028" s="52" t="s">
        <v>624</v>
      </c>
      <c r="G4028" s="7">
        <v>286</v>
      </c>
      <c r="H4028" s="9">
        <v>45.104895104895</v>
      </c>
      <c r="I4028" s="1">
        <v>45.454545454544999</v>
      </c>
      <c r="J4028" s="1">
        <v>3.4965034965030002</v>
      </c>
      <c r="K4028" s="1">
        <v>1.7482517482519999</v>
      </c>
      <c r="L4028" s="1">
        <v>4.1958041958040004</v>
      </c>
      <c r="M4028" s="1">
        <v>90.559440559441001</v>
      </c>
      <c r="N4028" s="1">
        <v>5.2447552447549999</v>
      </c>
      <c r="O4028" s="1">
        <v>3.397810218978</v>
      </c>
      <c r="P4028" s="8">
        <v>0.65083402714100003</v>
      </c>
    </row>
    <row r="4029" spans="3:16" x14ac:dyDescent="0.2">
      <c r="C4029" s="66" t="s">
        <v>31</v>
      </c>
      <c r="D4029" s="66" t="s">
        <v>23</v>
      </c>
      <c r="E4029" s="5" t="s">
        <v>32</v>
      </c>
      <c r="F4029" s="51" t="s">
        <v>624</v>
      </c>
      <c r="G4029" s="6">
        <v>72</v>
      </c>
      <c r="H4029" s="13">
        <v>43.055555555555998</v>
      </c>
      <c r="I4029" s="2">
        <v>38.888888888888999</v>
      </c>
      <c r="J4029" s="2">
        <v>8.333333333333</v>
      </c>
      <c r="K4029" s="2">
        <v>2.7777777777780002</v>
      </c>
      <c r="L4029" s="2">
        <v>6.9444444444439997</v>
      </c>
      <c r="M4029" s="2">
        <v>81.944444444444002</v>
      </c>
      <c r="N4029" s="2">
        <v>11.111111111111001</v>
      </c>
      <c r="O4029" s="2">
        <v>3.3134328358210001</v>
      </c>
      <c r="P4029" s="11">
        <v>0.76294793547100004</v>
      </c>
    </row>
    <row r="4030" spans="3:16" ht="26" x14ac:dyDescent="0.2">
      <c r="C4030" s="70"/>
      <c r="D4030" s="67"/>
      <c r="E4030" s="4" t="s">
        <v>33</v>
      </c>
      <c r="F4030" s="52" t="s">
        <v>624</v>
      </c>
      <c r="G4030" s="7">
        <v>1007</v>
      </c>
      <c r="H4030" s="9">
        <v>64.150943396225998</v>
      </c>
      <c r="I4030" s="1">
        <v>30.486593843097999</v>
      </c>
      <c r="J4030" s="1">
        <v>1.88679245283</v>
      </c>
      <c r="K4030" s="1">
        <v>0.19860973187700001</v>
      </c>
      <c r="L4030" s="1">
        <v>3.277060575968</v>
      </c>
      <c r="M4030" s="1">
        <v>94.637537239324999</v>
      </c>
      <c r="N4030" s="1">
        <v>2.0854021847070001</v>
      </c>
      <c r="O4030" s="1">
        <v>3.6396303901440001</v>
      </c>
      <c r="P4030" s="8">
        <v>0.53115695914899996</v>
      </c>
    </row>
    <row r="4031" spans="3:16" ht="39" x14ac:dyDescent="0.2">
      <c r="C4031" s="70"/>
      <c r="D4031" s="67"/>
      <c r="E4031" s="4" t="s">
        <v>34</v>
      </c>
      <c r="F4031" s="52" t="s">
        <v>625</v>
      </c>
      <c r="G4031" s="7">
        <v>15</v>
      </c>
      <c r="H4031" s="9">
        <v>26.666666666666998</v>
      </c>
      <c r="I4031" s="1">
        <v>60</v>
      </c>
      <c r="J4031" s="1">
        <v>13.333333333333</v>
      </c>
      <c r="K4031" s="3" t="s">
        <v>61</v>
      </c>
      <c r="L4031" s="3" t="s">
        <v>61</v>
      </c>
      <c r="M4031" s="1">
        <v>86.666666666666998</v>
      </c>
      <c r="N4031" s="1">
        <v>13.333333333333</v>
      </c>
      <c r="O4031" s="1">
        <v>3.1333333333329998</v>
      </c>
      <c r="P4031" s="8">
        <v>0.639940473422</v>
      </c>
    </row>
    <row r="4032" spans="3:16" ht="39" x14ac:dyDescent="0.2">
      <c r="C4032" s="70"/>
      <c r="D4032" s="67"/>
      <c r="E4032" s="4" t="s">
        <v>35</v>
      </c>
      <c r="F4032" s="52" t="s">
        <v>624</v>
      </c>
      <c r="G4032" s="7">
        <v>197</v>
      </c>
      <c r="H4032" s="9">
        <v>44.670050761421003</v>
      </c>
      <c r="I4032" s="1">
        <v>42.639593908629003</v>
      </c>
      <c r="J4032" s="1">
        <v>8.1218274111680007</v>
      </c>
      <c r="K4032" s="1">
        <v>1.522842639594</v>
      </c>
      <c r="L4032" s="1">
        <v>3.045685279188</v>
      </c>
      <c r="M4032" s="1">
        <v>87.309644670051</v>
      </c>
      <c r="N4032" s="1">
        <v>9.6446700507610004</v>
      </c>
      <c r="O4032" s="1">
        <v>3.3455497382199999</v>
      </c>
      <c r="P4032" s="8">
        <v>0.70035223197300001</v>
      </c>
    </row>
    <row r="4033" spans="3:16" ht="26" x14ac:dyDescent="0.2">
      <c r="C4033" s="70"/>
      <c r="D4033" s="67"/>
      <c r="E4033" s="4" t="s">
        <v>36</v>
      </c>
      <c r="F4033" s="52" t="s">
        <v>624</v>
      </c>
      <c r="G4033" s="7">
        <v>205</v>
      </c>
      <c r="H4033" s="9">
        <v>37.073170731707002</v>
      </c>
      <c r="I4033" s="1">
        <v>52.682926829267998</v>
      </c>
      <c r="J4033" s="1">
        <v>5.3658536585369996</v>
      </c>
      <c r="K4033" s="1">
        <v>1.4634146341459999</v>
      </c>
      <c r="L4033" s="1">
        <v>3.4146341463410002</v>
      </c>
      <c r="M4033" s="1">
        <v>89.756097560976002</v>
      </c>
      <c r="N4033" s="1">
        <v>6.8292682926830004</v>
      </c>
      <c r="O4033" s="1">
        <v>3.2979797979800001</v>
      </c>
      <c r="P4033" s="8">
        <v>0.64288054135499995</v>
      </c>
    </row>
    <row r="4034" spans="3:16" x14ac:dyDescent="0.2">
      <c r="C4034" s="70"/>
      <c r="D4034" s="67"/>
      <c r="E4034" s="4" t="s">
        <v>37</v>
      </c>
      <c r="F4034" s="52" t="s">
        <v>625</v>
      </c>
      <c r="G4034" s="7">
        <v>32</v>
      </c>
      <c r="H4034" s="9">
        <v>43.75</v>
      </c>
      <c r="I4034" s="1">
        <v>43.75</v>
      </c>
      <c r="J4034" s="3" t="s">
        <v>61</v>
      </c>
      <c r="K4034" s="3" t="s">
        <v>61</v>
      </c>
      <c r="L4034" s="1">
        <v>12.5</v>
      </c>
      <c r="M4034" s="1">
        <v>87.5</v>
      </c>
      <c r="N4034" s="3" t="s">
        <v>61</v>
      </c>
      <c r="O4034" s="1">
        <v>3.5</v>
      </c>
      <c r="P4034" s="8">
        <v>0.50917507721699995</v>
      </c>
    </row>
    <row r="4035" spans="3:16" x14ac:dyDescent="0.2">
      <c r="C4035" s="70"/>
      <c r="D4035" s="66" t="s">
        <v>20</v>
      </c>
      <c r="E4035" s="5" t="s">
        <v>32</v>
      </c>
      <c r="F4035" s="51" t="s">
        <v>625</v>
      </c>
      <c r="G4035" s="6">
        <v>38</v>
      </c>
      <c r="H4035" s="13">
        <v>39.473684210526002</v>
      </c>
      <c r="I4035" s="2">
        <v>36.842105263157997</v>
      </c>
      <c r="J4035" s="2">
        <v>13.157894736842</v>
      </c>
      <c r="K4035" s="2">
        <v>2.6315789473679998</v>
      </c>
      <c r="L4035" s="2">
        <v>7.8947368421049999</v>
      </c>
      <c r="M4035" s="2">
        <v>76.315789473684006</v>
      </c>
      <c r="N4035" s="2">
        <v>15.789473684211</v>
      </c>
      <c r="O4035" s="2">
        <v>3.2285714285710001</v>
      </c>
      <c r="P4035" s="11">
        <v>0.80752760964299997</v>
      </c>
    </row>
    <row r="4036" spans="3:16" ht="26" x14ac:dyDescent="0.2">
      <c r="C4036" s="70"/>
      <c r="D4036" s="67"/>
      <c r="E4036" s="4" t="s">
        <v>33</v>
      </c>
      <c r="F4036" s="52" t="s">
        <v>624</v>
      </c>
      <c r="G4036" s="7">
        <v>566</v>
      </c>
      <c r="H4036" s="9">
        <v>64.664310954064007</v>
      </c>
      <c r="I4036" s="1">
        <v>30.742049469965</v>
      </c>
      <c r="J4036" s="1">
        <v>1.9434628975270001</v>
      </c>
      <c r="K4036" s="3" t="s">
        <v>61</v>
      </c>
      <c r="L4036" s="1">
        <v>2.6501766784449998</v>
      </c>
      <c r="M4036" s="1">
        <v>95.406360424027994</v>
      </c>
      <c r="N4036" s="1">
        <v>1.9434628975270001</v>
      </c>
      <c r="O4036" s="1">
        <v>3.6442831215970002</v>
      </c>
      <c r="P4036" s="8">
        <v>0.51922930970799996</v>
      </c>
    </row>
    <row r="4037" spans="3:16" ht="39" x14ac:dyDescent="0.2">
      <c r="C4037" s="70"/>
      <c r="D4037" s="67"/>
      <c r="E4037" s="4" t="s">
        <v>34</v>
      </c>
      <c r="F4037" s="52" t="s">
        <v>625</v>
      </c>
      <c r="G4037" s="7">
        <v>7</v>
      </c>
      <c r="H4037" s="9">
        <v>28.571428571428999</v>
      </c>
      <c r="I4037" s="1">
        <v>57.142857142856997</v>
      </c>
      <c r="J4037" s="1">
        <v>14.285714285714</v>
      </c>
      <c r="K4037" s="3" t="s">
        <v>61</v>
      </c>
      <c r="L4037" s="3" t="s">
        <v>61</v>
      </c>
      <c r="M4037" s="1">
        <v>85.714285714286007</v>
      </c>
      <c r="N4037" s="1">
        <v>14.285714285714</v>
      </c>
      <c r="O4037" s="1">
        <v>3.1428571428569998</v>
      </c>
      <c r="P4037" s="8">
        <v>0.69006555934199998</v>
      </c>
    </row>
    <row r="4038" spans="3:16" ht="39" x14ac:dyDescent="0.2">
      <c r="C4038" s="70"/>
      <c r="D4038" s="67"/>
      <c r="E4038" s="4" t="s">
        <v>35</v>
      </c>
      <c r="F4038" s="52" t="s">
        <v>624</v>
      </c>
      <c r="G4038" s="7">
        <v>78</v>
      </c>
      <c r="H4038" s="9">
        <v>39.74358974359</v>
      </c>
      <c r="I4038" s="1">
        <v>46.153846153845997</v>
      </c>
      <c r="J4038" s="1">
        <v>8.9743589743589993</v>
      </c>
      <c r="K4038" s="1">
        <v>1.2820512820509999</v>
      </c>
      <c r="L4038" s="1">
        <v>3.8461538461539999</v>
      </c>
      <c r="M4038" s="1">
        <v>85.897435897435997</v>
      </c>
      <c r="N4038" s="1">
        <v>10.25641025641</v>
      </c>
      <c r="O4038" s="1">
        <v>3.2933333333329999</v>
      </c>
      <c r="P4038" s="8">
        <v>0.69308034192300005</v>
      </c>
    </row>
    <row r="4039" spans="3:16" ht="26" x14ac:dyDescent="0.2">
      <c r="C4039" s="70"/>
      <c r="D4039" s="67"/>
      <c r="E4039" s="4" t="s">
        <v>36</v>
      </c>
      <c r="F4039" s="52" t="s">
        <v>624</v>
      </c>
      <c r="G4039" s="7">
        <v>58</v>
      </c>
      <c r="H4039" s="9">
        <v>34.482758620689999</v>
      </c>
      <c r="I4039" s="1">
        <v>51.724137931034001</v>
      </c>
      <c r="J4039" s="1">
        <v>8.6206896551720007</v>
      </c>
      <c r="K4039" s="1">
        <v>1.7241379310339999</v>
      </c>
      <c r="L4039" s="1">
        <v>3.4482758620689999</v>
      </c>
      <c r="M4039" s="1">
        <v>86.206896551724</v>
      </c>
      <c r="N4039" s="1">
        <v>10.344827586207</v>
      </c>
      <c r="O4039" s="1">
        <v>3.2321428571430002</v>
      </c>
      <c r="P4039" s="8">
        <v>0.68731550062699998</v>
      </c>
    </row>
    <row r="4040" spans="3:16" x14ac:dyDescent="0.2">
      <c r="C4040" s="70"/>
      <c r="D4040" s="67"/>
      <c r="E4040" s="4" t="s">
        <v>37</v>
      </c>
      <c r="F4040" s="52" t="s">
        <v>625</v>
      </c>
      <c r="G4040" s="7">
        <v>16</v>
      </c>
      <c r="H4040" s="9">
        <v>50</v>
      </c>
      <c r="I4040" s="1">
        <v>31.25</v>
      </c>
      <c r="J4040" s="3" t="s">
        <v>61</v>
      </c>
      <c r="K4040" s="3" t="s">
        <v>61</v>
      </c>
      <c r="L4040" s="1">
        <v>18.75</v>
      </c>
      <c r="M4040" s="1">
        <v>81.25</v>
      </c>
      <c r="N4040" s="3" t="s">
        <v>61</v>
      </c>
      <c r="O4040" s="1">
        <v>3.615384615385</v>
      </c>
      <c r="P4040" s="8">
        <v>0.50636968354199996</v>
      </c>
    </row>
    <row r="4041" spans="3:16" x14ac:dyDescent="0.2">
      <c r="C4041" s="70"/>
      <c r="D4041" s="66" t="s">
        <v>21</v>
      </c>
      <c r="E4041" s="5" t="s">
        <v>32</v>
      </c>
      <c r="F4041" s="51" t="s">
        <v>625</v>
      </c>
      <c r="G4041" s="6">
        <v>34</v>
      </c>
      <c r="H4041" s="13">
        <v>47.058823529412003</v>
      </c>
      <c r="I4041" s="2">
        <v>41.176470588234999</v>
      </c>
      <c r="J4041" s="2">
        <v>2.9411764705880001</v>
      </c>
      <c r="K4041" s="2">
        <v>2.9411764705880001</v>
      </c>
      <c r="L4041" s="2">
        <v>5.8823529411760003</v>
      </c>
      <c r="M4041" s="2">
        <v>88.235294117647001</v>
      </c>
      <c r="N4041" s="2">
        <v>5.8823529411760003</v>
      </c>
      <c r="O4041" s="2">
        <v>3.40625</v>
      </c>
      <c r="P4041" s="11">
        <v>0.71207896445100005</v>
      </c>
    </row>
    <row r="4042" spans="3:16" ht="26" x14ac:dyDescent="0.2">
      <c r="C4042" s="70"/>
      <c r="D4042" s="67"/>
      <c r="E4042" s="4" t="s">
        <v>33</v>
      </c>
      <c r="F4042" s="52" t="s">
        <v>624</v>
      </c>
      <c r="G4042" s="7">
        <v>441</v>
      </c>
      <c r="H4042" s="9">
        <v>63.492063492062996</v>
      </c>
      <c r="I4042" s="1">
        <v>30.158730158729998</v>
      </c>
      <c r="J4042" s="1">
        <v>1.8140589569159999</v>
      </c>
      <c r="K4042" s="1">
        <v>0.45351473922899999</v>
      </c>
      <c r="L4042" s="1">
        <v>4.0816326530609999</v>
      </c>
      <c r="M4042" s="1">
        <v>93.650793650794</v>
      </c>
      <c r="N4042" s="1">
        <v>2.2675736961449999</v>
      </c>
      <c r="O4042" s="1">
        <v>3.6335697399529998</v>
      </c>
      <c r="P4042" s="8">
        <v>0.54686376326700004</v>
      </c>
    </row>
    <row r="4043" spans="3:16" ht="39" x14ac:dyDescent="0.2">
      <c r="C4043" s="70"/>
      <c r="D4043" s="67"/>
      <c r="E4043" s="4" t="s">
        <v>34</v>
      </c>
      <c r="F4043" s="52" t="s">
        <v>625</v>
      </c>
      <c r="G4043" s="7">
        <v>8</v>
      </c>
      <c r="H4043" s="9">
        <v>25</v>
      </c>
      <c r="I4043" s="1">
        <v>62.5</v>
      </c>
      <c r="J4043" s="1">
        <v>12.5</v>
      </c>
      <c r="K4043" s="3" t="s">
        <v>61</v>
      </c>
      <c r="L4043" s="3" t="s">
        <v>61</v>
      </c>
      <c r="M4043" s="1">
        <v>87.5</v>
      </c>
      <c r="N4043" s="1">
        <v>12.5</v>
      </c>
      <c r="O4043" s="1">
        <v>3.125</v>
      </c>
      <c r="P4043" s="8">
        <v>0.64086994446199996</v>
      </c>
    </row>
    <row r="4044" spans="3:16" ht="39" x14ac:dyDescent="0.2">
      <c r="C4044" s="70"/>
      <c r="D4044" s="67"/>
      <c r="E4044" s="4" t="s">
        <v>35</v>
      </c>
      <c r="F4044" s="52" t="s">
        <v>624</v>
      </c>
      <c r="G4044" s="7">
        <v>119</v>
      </c>
      <c r="H4044" s="9">
        <v>47.899159663866001</v>
      </c>
      <c r="I4044" s="1">
        <v>40.336134453782002</v>
      </c>
      <c r="J4044" s="1">
        <v>7.5630252100839996</v>
      </c>
      <c r="K4044" s="1">
        <v>1.680672268908</v>
      </c>
      <c r="L4044" s="1">
        <v>2.5210084033609998</v>
      </c>
      <c r="M4044" s="1">
        <v>88.235294117647001</v>
      </c>
      <c r="N4044" s="1">
        <v>9.2436974789920008</v>
      </c>
      <c r="O4044" s="1">
        <v>3.3793103448280002</v>
      </c>
      <c r="P4044" s="8">
        <v>0.70593967489300002</v>
      </c>
    </row>
    <row r="4045" spans="3:16" ht="26" x14ac:dyDescent="0.2">
      <c r="C4045" s="70"/>
      <c r="D4045" s="67"/>
      <c r="E4045" s="4" t="s">
        <v>36</v>
      </c>
      <c r="F4045" s="52" t="s">
        <v>624</v>
      </c>
      <c r="G4045" s="7">
        <v>147</v>
      </c>
      <c r="H4045" s="9">
        <v>38.095238095238003</v>
      </c>
      <c r="I4045" s="1">
        <v>53.061224489795997</v>
      </c>
      <c r="J4045" s="1">
        <v>4.0816326530609999</v>
      </c>
      <c r="K4045" s="1">
        <v>1.360544217687</v>
      </c>
      <c r="L4045" s="1">
        <v>3.4013605442179999</v>
      </c>
      <c r="M4045" s="1">
        <v>91.156462585034006</v>
      </c>
      <c r="N4045" s="1">
        <v>5.4421768707479998</v>
      </c>
      <c r="O4045" s="1">
        <v>3.3239436619720002</v>
      </c>
      <c r="P4045" s="8">
        <v>0.62511611148000001</v>
      </c>
    </row>
    <row r="4046" spans="3:16" x14ac:dyDescent="0.2">
      <c r="C4046" s="70"/>
      <c r="D4046" s="67"/>
      <c r="E4046" s="4" t="s">
        <v>37</v>
      </c>
      <c r="F4046" s="52" t="s">
        <v>625</v>
      </c>
      <c r="G4046" s="7">
        <v>16</v>
      </c>
      <c r="H4046" s="9">
        <v>37.5</v>
      </c>
      <c r="I4046" s="1">
        <v>56.25</v>
      </c>
      <c r="J4046" s="3" t="s">
        <v>61</v>
      </c>
      <c r="K4046" s="3" t="s">
        <v>61</v>
      </c>
      <c r="L4046" s="1">
        <v>6.25</v>
      </c>
      <c r="M4046" s="1">
        <v>93.75</v>
      </c>
      <c r="N4046" s="3" t="s">
        <v>61</v>
      </c>
      <c r="O4046" s="1">
        <v>3.4</v>
      </c>
      <c r="P4046" s="8">
        <v>0.50709255283700005</v>
      </c>
    </row>
    <row r="4047" spans="3:16" x14ac:dyDescent="0.2">
      <c r="C4047" s="66" t="s">
        <v>38</v>
      </c>
      <c r="D4047" s="66" t="s">
        <v>23</v>
      </c>
      <c r="E4047" s="5" t="s">
        <v>39</v>
      </c>
      <c r="F4047" s="51" t="s">
        <v>624</v>
      </c>
      <c r="G4047" s="6">
        <v>458</v>
      </c>
      <c r="H4047" s="13">
        <v>41.048034934497998</v>
      </c>
      <c r="I4047" s="2">
        <v>46.943231441047999</v>
      </c>
      <c r="J4047" s="2">
        <v>6.7685589519649998</v>
      </c>
      <c r="K4047" s="2">
        <v>1.5283842794760001</v>
      </c>
      <c r="L4047" s="2">
        <v>3.7117903930130001</v>
      </c>
      <c r="M4047" s="2">
        <v>87.991266375546004</v>
      </c>
      <c r="N4047" s="2">
        <v>8.2969432314410003</v>
      </c>
      <c r="O4047" s="2">
        <v>3.3242630385490002</v>
      </c>
      <c r="P4047" s="11">
        <v>0.67526154106000003</v>
      </c>
    </row>
    <row r="4048" spans="3:16" x14ac:dyDescent="0.2">
      <c r="C4048" s="70"/>
      <c r="D4048" s="67"/>
      <c r="E4048" s="4" t="s">
        <v>40</v>
      </c>
      <c r="F4048" s="52" t="s">
        <v>624</v>
      </c>
      <c r="G4048" s="7">
        <v>973</v>
      </c>
      <c r="H4048" s="9">
        <v>64.645426515929998</v>
      </c>
      <c r="I4048" s="1">
        <v>30.010277492292001</v>
      </c>
      <c r="J4048" s="1">
        <v>1.8499486125389999</v>
      </c>
      <c r="K4048" s="3" t="s">
        <v>61</v>
      </c>
      <c r="L4048" s="1">
        <v>3.4943473792390001</v>
      </c>
      <c r="M4048" s="1">
        <v>94.655704008222003</v>
      </c>
      <c r="N4048" s="1">
        <v>1.8499486125389999</v>
      </c>
      <c r="O4048" s="1">
        <v>3.650692225772</v>
      </c>
      <c r="P4048" s="8">
        <v>0.51566820671500002</v>
      </c>
    </row>
    <row r="4049" spans="3:16" x14ac:dyDescent="0.2">
      <c r="C4049" s="70"/>
      <c r="D4049" s="67"/>
      <c r="E4049" s="4" t="s">
        <v>41</v>
      </c>
      <c r="F4049" s="52" t="s">
        <v>624</v>
      </c>
      <c r="G4049" s="7">
        <v>0</v>
      </c>
      <c r="H4049" s="17" t="s">
        <v>61</v>
      </c>
      <c r="I4049" s="3" t="s">
        <v>61</v>
      </c>
      <c r="J4049" s="3" t="s">
        <v>61</v>
      </c>
      <c r="K4049" s="3" t="s">
        <v>61</v>
      </c>
      <c r="L4049" s="3" t="s">
        <v>61</v>
      </c>
      <c r="M4049" s="3" t="s">
        <v>61</v>
      </c>
      <c r="N4049" s="3" t="s">
        <v>61</v>
      </c>
      <c r="O4049" s="3" t="s">
        <v>61</v>
      </c>
      <c r="P4049" s="18" t="s">
        <v>61</v>
      </c>
    </row>
    <row r="4050" spans="3:16" x14ac:dyDescent="0.2">
      <c r="C4050" s="70"/>
      <c r="D4050" s="67"/>
      <c r="E4050" s="4" t="s">
        <v>42</v>
      </c>
      <c r="F4050" s="52" t="s">
        <v>625</v>
      </c>
      <c r="G4050" s="7">
        <v>34</v>
      </c>
      <c r="H4050" s="9">
        <v>44.117647058823998</v>
      </c>
      <c r="I4050" s="1">
        <v>52.941176470587997</v>
      </c>
      <c r="J4050" s="3" t="s">
        <v>61</v>
      </c>
      <c r="K4050" s="3" t="s">
        <v>61</v>
      </c>
      <c r="L4050" s="1">
        <v>2.9411764705880001</v>
      </c>
      <c r="M4050" s="1">
        <v>97.058823529411995</v>
      </c>
      <c r="N4050" s="3" t="s">
        <v>61</v>
      </c>
      <c r="O4050" s="1">
        <v>3.4545454545449998</v>
      </c>
      <c r="P4050" s="8">
        <v>0.50564989684700001</v>
      </c>
    </row>
    <row r="4051" spans="3:16" x14ac:dyDescent="0.2">
      <c r="C4051" s="70"/>
      <c r="D4051" s="67"/>
      <c r="E4051" s="4" t="s">
        <v>43</v>
      </c>
      <c r="F4051" s="52" t="s">
        <v>625</v>
      </c>
      <c r="G4051" s="7">
        <v>10</v>
      </c>
      <c r="H4051" s="9">
        <v>40</v>
      </c>
      <c r="I4051" s="1">
        <v>50</v>
      </c>
      <c r="J4051" s="1">
        <v>10</v>
      </c>
      <c r="K4051" s="3" t="s">
        <v>61</v>
      </c>
      <c r="L4051" s="3" t="s">
        <v>61</v>
      </c>
      <c r="M4051" s="1">
        <v>90</v>
      </c>
      <c r="N4051" s="1">
        <v>10</v>
      </c>
      <c r="O4051" s="1">
        <v>3.3</v>
      </c>
      <c r="P4051" s="8">
        <v>0.67494855771100004</v>
      </c>
    </row>
    <row r="4052" spans="3:16" x14ac:dyDescent="0.2">
      <c r="C4052" s="70"/>
      <c r="D4052" s="67"/>
      <c r="E4052" s="4" t="s">
        <v>44</v>
      </c>
      <c r="F4052" s="52" t="s">
        <v>625</v>
      </c>
      <c r="G4052" s="7">
        <v>31</v>
      </c>
      <c r="H4052" s="9">
        <v>41.935483870968</v>
      </c>
      <c r="I4052" s="1">
        <v>38.709677419355003</v>
      </c>
      <c r="J4052" s="1">
        <v>12.903225806451999</v>
      </c>
      <c r="K4052" s="1">
        <v>3.2258064516129998</v>
      </c>
      <c r="L4052" s="1">
        <v>3.2258064516129998</v>
      </c>
      <c r="M4052" s="1">
        <v>80.645161290323003</v>
      </c>
      <c r="N4052" s="1">
        <v>16.129032258064999</v>
      </c>
      <c r="O4052" s="1">
        <v>3.2333333333329999</v>
      </c>
      <c r="P4052" s="8">
        <v>0.81720015415699998</v>
      </c>
    </row>
    <row r="4053" spans="3:16" x14ac:dyDescent="0.2">
      <c r="C4053" s="70"/>
      <c r="D4053" s="67"/>
      <c r="E4053" s="4" t="s">
        <v>37</v>
      </c>
      <c r="F4053" s="52" t="s">
        <v>625</v>
      </c>
      <c r="G4053" s="7">
        <v>22</v>
      </c>
      <c r="H4053" s="9">
        <v>45.454545454544999</v>
      </c>
      <c r="I4053" s="1">
        <v>36.363636363635997</v>
      </c>
      <c r="J4053" s="3" t="s">
        <v>61</v>
      </c>
      <c r="K4053" s="1">
        <v>9.0909090909089993</v>
      </c>
      <c r="L4053" s="1">
        <v>9.0909090909089993</v>
      </c>
      <c r="M4053" s="1">
        <v>81.818181818181998</v>
      </c>
      <c r="N4053" s="1">
        <v>9.0909090909089993</v>
      </c>
      <c r="O4053" s="1">
        <v>3.3</v>
      </c>
      <c r="P4053" s="8">
        <v>0.92338051687699996</v>
      </c>
    </row>
    <row r="4054" spans="3:16" x14ac:dyDescent="0.2">
      <c r="C4054" s="70"/>
      <c r="D4054" s="66" t="s">
        <v>20</v>
      </c>
      <c r="E4054" s="5" t="s">
        <v>39</v>
      </c>
      <c r="F4054" s="51" t="s">
        <v>624</v>
      </c>
      <c r="G4054" s="6">
        <v>175</v>
      </c>
      <c r="H4054" s="13">
        <v>37.142857142856997</v>
      </c>
      <c r="I4054" s="2">
        <v>46.285714285714</v>
      </c>
      <c r="J4054" s="2">
        <v>9.7142857142859995</v>
      </c>
      <c r="K4054" s="2">
        <v>1.714285714286</v>
      </c>
      <c r="L4054" s="2">
        <v>5.1428571428570002</v>
      </c>
      <c r="M4054" s="2">
        <v>83.428571428571004</v>
      </c>
      <c r="N4054" s="2">
        <v>11.428571428571001</v>
      </c>
      <c r="O4054" s="2">
        <v>3.2530120481929998</v>
      </c>
      <c r="P4054" s="11">
        <v>0.71084027944700001</v>
      </c>
    </row>
    <row r="4055" spans="3:16" x14ac:dyDescent="0.2">
      <c r="C4055" s="70"/>
      <c r="D4055" s="67"/>
      <c r="E4055" s="4" t="s">
        <v>40</v>
      </c>
      <c r="F4055" s="52" t="s">
        <v>624</v>
      </c>
      <c r="G4055" s="7">
        <v>538</v>
      </c>
      <c r="H4055" s="9">
        <v>65.427509293680004</v>
      </c>
      <c r="I4055" s="1">
        <v>29.739776951673001</v>
      </c>
      <c r="J4055" s="1">
        <v>1.85873605948</v>
      </c>
      <c r="K4055" s="3" t="s">
        <v>61</v>
      </c>
      <c r="L4055" s="1">
        <v>2.9739776951670001</v>
      </c>
      <c r="M4055" s="1">
        <v>95.167286245352997</v>
      </c>
      <c r="N4055" s="1">
        <v>1.85873605948</v>
      </c>
      <c r="O4055" s="1">
        <v>3.6551724137930002</v>
      </c>
      <c r="P4055" s="8">
        <v>0.514531698235</v>
      </c>
    </row>
    <row r="4056" spans="3:16" x14ac:dyDescent="0.2">
      <c r="C4056" s="70"/>
      <c r="D4056" s="67"/>
      <c r="E4056" s="4" t="s">
        <v>41</v>
      </c>
      <c r="F4056" s="52" t="s">
        <v>624</v>
      </c>
      <c r="G4056" s="7">
        <v>0</v>
      </c>
      <c r="H4056" s="17" t="s">
        <v>61</v>
      </c>
      <c r="I4056" s="3" t="s">
        <v>61</v>
      </c>
      <c r="J4056" s="3" t="s">
        <v>61</v>
      </c>
      <c r="K4056" s="3" t="s">
        <v>61</v>
      </c>
      <c r="L4056" s="3" t="s">
        <v>61</v>
      </c>
      <c r="M4056" s="3" t="s">
        <v>61</v>
      </c>
      <c r="N4056" s="3" t="s">
        <v>61</v>
      </c>
      <c r="O4056" s="3" t="s">
        <v>61</v>
      </c>
      <c r="P4056" s="18" t="s">
        <v>61</v>
      </c>
    </row>
    <row r="4057" spans="3:16" x14ac:dyDescent="0.2">
      <c r="C4057" s="70"/>
      <c r="D4057" s="67"/>
      <c r="E4057" s="4" t="s">
        <v>42</v>
      </c>
      <c r="F4057" s="52" t="s">
        <v>625</v>
      </c>
      <c r="G4057" s="7">
        <v>20</v>
      </c>
      <c r="H4057" s="9">
        <v>50</v>
      </c>
      <c r="I4057" s="1">
        <v>50</v>
      </c>
      <c r="J4057" s="3" t="s">
        <v>61</v>
      </c>
      <c r="K4057" s="3" t="s">
        <v>61</v>
      </c>
      <c r="L4057" s="3" t="s">
        <v>61</v>
      </c>
      <c r="M4057" s="1">
        <v>100</v>
      </c>
      <c r="N4057" s="3" t="s">
        <v>61</v>
      </c>
      <c r="O4057" s="1">
        <v>3.5</v>
      </c>
      <c r="P4057" s="8">
        <v>0.51298917604299998</v>
      </c>
    </row>
    <row r="4058" spans="3:16" x14ac:dyDescent="0.2">
      <c r="C4058" s="70"/>
      <c r="D4058" s="67"/>
      <c r="E4058" s="4" t="s">
        <v>43</v>
      </c>
      <c r="F4058" s="52" t="s">
        <v>625</v>
      </c>
      <c r="G4058" s="7">
        <v>5</v>
      </c>
      <c r="H4058" s="9">
        <v>60</v>
      </c>
      <c r="I4058" s="1">
        <v>40</v>
      </c>
      <c r="J4058" s="3" t="s">
        <v>61</v>
      </c>
      <c r="K4058" s="3" t="s">
        <v>61</v>
      </c>
      <c r="L4058" s="3" t="s">
        <v>61</v>
      </c>
      <c r="M4058" s="1">
        <v>100</v>
      </c>
      <c r="N4058" s="3" t="s">
        <v>61</v>
      </c>
      <c r="O4058" s="1">
        <v>3.6</v>
      </c>
      <c r="P4058" s="8">
        <v>0.54772255750499999</v>
      </c>
    </row>
    <row r="4059" spans="3:16" x14ac:dyDescent="0.2">
      <c r="C4059" s="70"/>
      <c r="D4059" s="67"/>
      <c r="E4059" s="4" t="s">
        <v>44</v>
      </c>
      <c r="F4059" s="52" t="s">
        <v>625</v>
      </c>
      <c r="G4059" s="7">
        <v>14</v>
      </c>
      <c r="H4059" s="9">
        <v>35.714285714286</v>
      </c>
      <c r="I4059" s="1">
        <v>50</v>
      </c>
      <c r="J4059" s="1">
        <v>14.285714285714</v>
      </c>
      <c r="K4059" s="3" t="s">
        <v>61</v>
      </c>
      <c r="L4059" s="3" t="s">
        <v>61</v>
      </c>
      <c r="M4059" s="1">
        <v>85.714285714286007</v>
      </c>
      <c r="N4059" s="1">
        <v>14.285714285714</v>
      </c>
      <c r="O4059" s="1">
        <v>3.214285714286</v>
      </c>
      <c r="P4059" s="8">
        <v>0.699293206753</v>
      </c>
    </row>
    <row r="4060" spans="3:16" x14ac:dyDescent="0.2">
      <c r="C4060" s="70"/>
      <c r="D4060" s="67"/>
      <c r="E4060" s="4" t="s">
        <v>37</v>
      </c>
      <c r="F4060" s="52" t="s">
        <v>625</v>
      </c>
      <c r="G4060" s="7">
        <v>11</v>
      </c>
      <c r="H4060" s="9">
        <v>63.636363636364003</v>
      </c>
      <c r="I4060" s="1">
        <v>27.272727272727</v>
      </c>
      <c r="J4060" s="3" t="s">
        <v>61</v>
      </c>
      <c r="K4060" s="3" t="s">
        <v>61</v>
      </c>
      <c r="L4060" s="1">
        <v>9.0909090909089993</v>
      </c>
      <c r="M4060" s="1">
        <v>90.909090909091006</v>
      </c>
      <c r="N4060" s="3" t="s">
        <v>61</v>
      </c>
      <c r="O4060" s="1">
        <v>3.7</v>
      </c>
      <c r="P4060" s="8">
        <v>0.48304589153999999</v>
      </c>
    </row>
    <row r="4061" spans="3:16" x14ac:dyDescent="0.2">
      <c r="C4061" s="70"/>
      <c r="D4061" s="66" t="s">
        <v>21</v>
      </c>
      <c r="E4061" s="5" t="s">
        <v>39</v>
      </c>
      <c r="F4061" s="51" t="s">
        <v>624</v>
      </c>
      <c r="G4061" s="6">
        <v>283</v>
      </c>
      <c r="H4061" s="13">
        <v>43.462897526501997</v>
      </c>
      <c r="I4061" s="2">
        <v>47.349823321555</v>
      </c>
      <c r="J4061" s="2">
        <v>4.946996466431</v>
      </c>
      <c r="K4061" s="2">
        <v>1.413427561837</v>
      </c>
      <c r="L4061" s="2">
        <v>2.8268551236750001</v>
      </c>
      <c r="M4061" s="2">
        <v>90.812720848056998</v>
      </c>
      <c r="N4061" s="2">
        <v>6.3604240282689997</v>
      </c>
      <c r="O4061" s="2">
        <v>3.3672727272729999</v>
      </c>
      <c r="P4061" s="11">
        <v>0.650394194185</v>
      </c>
    </row>
    <row r="4062" spans="3:16" x14ac:dyDescent="0.2">
      <c r="C4062" s="70"/>
      <c r="D4062" s="67"/>
      <c r="E4062" s="4" t="s">
        <v>40</v>
      </c>
      <c r="F4062" s="52" t="s">
        <v>624</v>
      </c>
      <c r="G4062" s="7">
        <v>435</v>
      </c>
      <c r="H4062" s="9">
        <v>63.678160919539998</v>
      </c>
      <c r="I4062" s="1">
        <v>30.344827586207</v>
      </c>
      <c r="J4062" s="1">
        <v>1.8390804597699999</v>
      </c>
      <c r="K4062" s="3" t="s">
        <v>61</v>
      </c>
      <c r="L4062" s="1">
        <v>4.1379310344829996</v>
      </c>
      <c r="M4062" s="1">
        <v>94.022988505746994</v>
      </c>
      <c r="N4062" s="1">
        <v>1.8390804597699999</v>
      </c>
      <c r="O4062" s="1">
        <v>3.6450839328539999</v>
      </c>
      <c r="P4062" s="8">
        <v>0.51765099539600001</v>
      </c>
    </row>
    <row r="4063" spans="3:16" x14ac:dyDescent="0.2">
      <c r="C4063" s="70"/>
      <c r="D4063" s="67"/>
      <c r="E4063" s="4" t="s">
        <v>41</v>
      </c>
      <c r="F4063" s="52" t="s">
        <v>624</v>
      </c>
      <c r="G4063" s="7">
        <v>0</v>
      </c>
      <c r="H4063" s="17" t="s">
        <v>61</v>
      </c>
      <c r="I4063" s="3" t="s">
        <v>61</v>
      </c>
      <c r="J4063" s="3" t="s">
        <v>61</v>
      </c>
      <c r="K4063" s="3" t="s">
        <v>61</v>
      </c>
      <c r="L4063" s="3" t="s">
        <v>61</v>
      </c>
      <c r="M4063" s="3" t="s">
        <v>61</v>
      </c>
      <c r="N4063" s="3" t="s">
        <v>61</v>
      </c>
      <c r="O4063" s="3" t="s">
        <v>61</v>
      </c>
      <c r="P4063" s="18" t="s">
        <v>61</v>
      </c>
    </row>
    <row r="4064" spans="3:16" x14ac:dyDescent="0.2">
      <c r="C4064" s="70"/>
      <c r="D4064" s="67"/>
      <c r="E4064" s="4" t="s">
        <v>42</v>
      </c>
      <c r="F4064" s="52" t="s">
        <v>625</v>
      </c>
      <c r="G4064" s="7">
        <v>14</v>
      </c>
      <c r="H4064" s="9">
        <v>35.714285714286</v>
      </c>
      <c r="I4064" s="1">
        <v>57.142857142856997</v>
      </c>
      <c r="J4064" s="3" t="s">
        <v>61</v>
      </c>
      <c r="K4064" s="3" t="s">
        <v>61</v>
      </c>
      <c r="L4064" s="1">
        <v>7.1428571428570002</v>
      </c>
      <c r="M4064" s="1">
        <v>92.857142857143003</v>
      </c>
      <c r="N4064" s="3" t="s">
        <v>61</v>
      </c>
      <c r="O4064" s="1">
        <v>3.384615384615</v>
      </c>
      <c r="P4064" s="8">
        <v>0.50636968354199996</v>
      </c>
    </row>
    <row r="4065" spans="3:16" x14ac:dyDescent="0.2">
      <c r="C4065" s="70"/>
      <c r="D4065" s="67"/>
      <c r="E4065" s="4" t="s">
        <v>43</v>
      </c>
      <c r="F4065" s="52" t="s">
        <v>625</v>
      </c>
      <c r="G4065" s="7">
        <v>5</v>
      </c>
      <c r="H4065" s="9">
        <v>20</v>
      </c>
      <c r="I4065" s="1">
        <v>60</v>
      </c>
      <c r="J4065" s="1">
        <v>20</v>
      </c>
      <c r="K4065" s="3" t="s">
        <v>61</v>
      </c>
      <c r="L4065" s="3" t="s">
        <v>61</v>
      </c>
      <c r="M4065" s="1">
        <v>80</v>
      </c>
      <c r="N4065" s="1">
        <v>20</v>
      </c>
      <c r="O4065" s="1">
        <v>3</v>
      </c>
      <c r="P4065" s="8">
        <v>0.70710678118699999</v>
      </c>
    </row>
    <row r="4066" spans="3:16" x14ac:dyDescent="0.2">
      <c r="C4066" s="70"/>
      <c r="D4066" s="67"/>
      <c r="E4066" s="4" t="s">
        <v>44</v>
      </c>
      <c r="F4066" s="52" t="s">
        <v>625</v>
      </c>
      <c r="G4066" s="7">
        <v>17</v>
      </c>
      <c r="H4066" s="9">
        <v>47.058823529412003</v>
      </c>
      <c r="I4066" s="1">
        <v>29.411764705882</v>
      </c>
      <c r="J4066" s="1">
        <v>11.764705882353001</v>
      </c>
      <c r="K4066" s="1">
        <v>5.8823529411760003</v>
      </c>
      <c r="L4066" s="1">
        <v>5.8823529411760003</v>
      </c>
      <c r="M4066" s="1">
        <v>76.470588235294002</v>
      </c>
      <c r="N4066" s="1">
        <v>17.647058823529001</v>
      </c>
      <c r="O4066" s="1">
        <v>3.25</v>
      </c>
      <c r="P4066" s="8">
        <v>0.93094933625099996</v>
      </c>
    </row>
    <row r="4067" spans="3:16" x14ac:dyDescent="0.2">
      <c r="C4067" s="70"/>
      <c r="D4067" s="67"/>
      <c r="E4067" s="4" t="s">
        <v>37</v>
      </c>
      <c r="F4067" s="52" t="s">
        <v>625</v>
      </c>
      <c r="G4067" s="7">
        <v>11</v>
      </c>
      <c r="H4067" s="9">
        <v>27.272727272727</v>
      </c>
      <c r="I4067" s="1">
        <v>45.454545454544999</v>
      </c>
      <c r="J4067" s="3" t="s">
        <v>61</v>
      </c>
      <c r="K4067" s="1">
        <v>18.181818181817999</v>
      </c>
      <c r="L4067" s="1">
        <v>9.0909090909089993</v>
      </c>
      <c r="M4067" s="1">
        <v>72.727272727273004</v>
      </c>
      <c r="N4067" s="1">
        <v>18.181818181817999</v>
      </c>
      <c r="O4067" s="1">
        <v>2.9</v>
      </c>
      <c r="P4067" s="8">
        <v>1.100504934615</v>
      </c>
    </row>
    <row r="4068" spans="3:16" x14ac:dyDescent="0.2">
      <c r="C4068" s="66" t="s">
        <v>45</v>
      </c>
      <c r="D4068" s="64" t="s">
        <v>19</v>
      </c>
      <c r="E4068" s="5" t="s">
        <v>46</v>
      </c>
      <c r="F4068" s="51" t="s">
        <v>624</v>
      </c>
      <c r="G4068" s="6">
        <v>770</v>
      </c>
      <c r="H4068" s="13">
        <v>63.896103896104002</v>
      </c>
      <c r="I4068" s="2">
        <v>31.168831168831002</v>
      </c>
      <c r="J4068" s="2">
        <v>1.168831168831</v>
      </c>
      <c r="K4068" s="2">
        <v>0.25974025973999998</v>
      </c>
      <c r="L4068" s="2">
        <v>3.5064935064939999</v>
      </c>
      <c r="M4068" s="2">
        <v>95.064935064935</v>
      </c>
      <c r="N4068" s="2">
        <v>1.4285714285710001</v>
      </c>
      <c r="O4068" s="2">
        <v>3.6446837146700002</v>
      </c>
      <c r="P4068" s="11">
        <v>0.519429114202</v>
      </c>
    </row>
    <row r="4069" spans="3:16" ht="26" x14ac:dyDescent="0.2">
      <c r="C4069" s="70"/>
      <c r="D4069" s="65"/>
      <c r="E4069" s="4" t="s">
        <v>47</v>
      </c>
      <c r="F4069" s="52" t="s">
        <v>624</v>
      </c>
      <c r="G4069" s="7">
        <v>335</v>
      </c>
      <c r="H4069" s="9">
        <v>53.731343283582</v>
      </c>
      <c r="I4069" s="1">
        <v>37.313432835820997</v>
      </c>
      <c r="J4069" s="1">
        <v>5.6716417910450003</v>
      </c>
      <c r="K4069" s="1">
        <v>0.29850746268700001</v>
      </c>
      <c r="L4069" s="1">
        <v>2.985074626866</v>
      </c>
      <c r="M4069" s="1">
        <v>91.044776119402997</v>
      </c>
      <c r="N4069" s="1">
        <v>5.9701492537309999</v>
      </c>
      <c r="O4069" s="1">
        <v>3.4892307692309998</v>
      </c>
      <c r="P4069" s="8">
        <v>0.62165725266500005</v>
      </c>
    </row>
    <row r="4070" spans="3:16" x14ac:dyDescent="0.2">
      <c r="C4070" s="70"/>
      <c r="D4070" s="65"/>
      <c r="E4070" s="4" t="s">
        <v>48</v>
      </c>
      <c r="F4070" s="52" t="s">
        <v>625</v>
      </c>
      <c r="G4070" s="7">
        <v>34</v>
      </c>
      <c r="H4070" s="9">
        <v>55.882352941176002</v>
      </c>
      <c r="I4070" s="1">
        <v>35.294117647058997</v>
      </c>
      <c r="J4070" s="1">
        <v>5.8823529411760003</v>
      </c>
      <c r="K4070" s="3" t="s">
        <v>61</v>
      </c>
      <c r="L4070" s="1">
        <v>2.9411764705880001</v>
      </c>
      <c r="M4070" s="1">
        <v>91.176470588235006</v>
      </c>
      <c r="N4070" s="1">
        <v>5.8823529411760003</v>
      </c>
      <c r="O4070" s="1">
        <v>3.5151515151520001</v>
      </c>
      <c r="P4070" s="8">
        <v>0.61852708718000005</v>
      </c>
    </row>
    <row r="4071" spans="3:16" ht="39" x14ac:dyDescent="0.2">
      <c r="C4071" s="70"/>
      <c r="D4071" s="65"/>
      <c r="E4071" s="4" t="s">
        <v>49</v>
      </c>
      <c r="F4071" s="52" t="s">
        <v>624</v>
      </c>
      <c r="G4071" s="7">
        <v>318</v>
      </c>
      <c r="H4071" s="9">
        <v>44.654088050314002</v>
      </c>
      <c r="I4071" s="1">
        <v>44.968553459119001</v>
      </c>
      <c r="J4071" s="1">
        <v>6.2893081761009997</v>
      </c>
      <c r="K4071" s="1">
        <v>1.2578616352200001</v>
      </c>
      <c r="L4071" s="1">
        <v>2.8301886792449999</v>
      </c>
      <c r="M4071" s="1">
        <v>89.622641509434004</v>
      </c>
      <c r="N4071" s="1">
        <v>7.547169811321</v>
      </c>
      <c r="O4071" s="1">
        <v>3.3689320388350001</v>
      </c>
      <c r="P4071" s="8">
        <v>0.664356312758</v>
      </c>
    </row>
    <row r="4072" spans="3:16" x14ac:dyDescent="0.2">
      <c r="C4072" s="70"/>
      <c r="D4072" s="65"/>
      <c r="E4072" s="4" t="s">
        <v>50</v>
      </c>
      <c r="F4072" s="52" t="s">
        <v>625</v>
      </c>
      <c r="G4072" s="7">
        <v>18</v>
      </c>
      <c r="H4072" s="9">
        <v>11.111111111111001</v>
      </c>
      <c r="I4072" s="1">
        <v>55.555555555555998</v>
      </c>
      <c r="J4072" s="1">
        <v>11.111111111111001</v>
      </c>
      <c r="K4072" s="1">
        <v>11.111111111111001</v>
      </c>
      <c r="L4072" s="1">
        <v>11.111111111111001</v>
      </c>
      <c r="M4072" s="1">
        <v>66.666666666666998</v>
      </c>
      <c r="N4072" s="1">
        <v>22.222222222222001</v>
      </c>
      <c r="O4072" s="1">
        <v>2.75</v>
      </c>
      <c r="P4072" s="8">
        <v>0.85634883857800004</v>
      </c>
    </row>
    <row r="4073" spans="3:16" x14ac:dyDescent="0.2">
      <c r="C4073" s="70"/>
      <c r="D4073" s="65"/>
      <c r="E4073" s="4" t="s">
        <v>44</v>
      </c>
      <c r="F4073" s="52" t="s">
        <v>625</v>
      </c>
      <c r="G4073" s="7">
        <v>25</v>
      </c>
      <c r="H4073" s="9">
        <v>48</v>
      </c>
      <c r="I4073" s="1">
        <v>44</v>
      </c>
      <c r="J4073" s="1">
        <v>4</v>
      </c>
      <c r="K4073" s="1">
        <v>4</v>
      </c>
      <c r="L4073" s="3" t="s">
        <v>61</v>
      </c>
      <c r="M4073" s="1">
        <v>92</v>
      </c>
      <c r="N4073" s="1">
        <v>8</v>
      </c>
      <c r="O4073" s="1">
        <v>3.36</v>
      </c>
      <c r="P4073" s="8">
        <v>0.75718777944000004</v>
      </c>
    </row>
    <row r="4074" spans="3:16" x14ac:dyDescent="0.2">
      <c r="C4074" s="70"/>
      <c r="D4074" s="65"/>
      <c r="E4074" s="4" t="s">
        <v>37</v>
      </c>
      <c r="F4074" s="52" t="s">
        <v>625</v>
      </c>
      <c r="G4074" s="7">
        <v>28</v>
      </c>
      <c r="H4074" s="9">
        <v>42.857142857143003</v>
      </c>
      <c r="I4074" s="1">
        <v>32.142857142856997</v>
      </c>
      <c r="J4074" s="1">
        <v>3.5714285714290002</v>
      </c>
      <c r="K4074" s="3" t="s">
        <v>61</v>
      </c>
      <c r="L4074" s="1">
        <v>21.428571428571001</v>
      </c>
      <c r="M4074" s="1">
        <v>75</v>
      </c>
      <c r="N4074" s="1">
        <v>3.5714285714290002</v>
      </c>
      <c r="O4074" s="1">
        <v>3.5</v>
      </c>
      <c r="P4074" s="8">
        <v>0.59761430466700005</v>
      </c>
    </row>
    <row r="4075" spans="3:16" x14ac:dyDescent="0.2">
      <c r="C4075" s="70"/>
      <c r="D4075" s="65"/>
      <c r="E4075" s="4" t="s">
        <v>51</v>
      </c>
      <c r="F4075" s="52" t="s">
        <v>624</v>
      </c>
      <c r="G4075" s="7">
        <v>1105</v>
      </c>
      <c r="H4075" s="9">
        <v>60.814479638008997</v>
      </c>
      <c r="I4075" s="1">
        <v>33.031674208144999</v>
      </c>
      <c r="J4075" s="1">
        <v>2.5339366515839998</v>
      </c>
      <c r="K4075" s="1">
        <v>0.27149321266999998</v>
      </c>
      <c r="L4075" s="1">
        <v>3.3484162895930001</v>
      </c>
      <c r="M4075" s="1">
        <v>93.846153846153996</v>
      </c>
      <c r="N4075" s="1">
        <v>2.805429864253</v>
      </c>
      <c r="O4075" s="1">
        <v>3.5973782771540002</v>
      </c>
      <c r="P4075" s="8">
        <v>0.55686283132500003</v>
      </c>
    </row>
    <row r="4076" spans="3:16" x14ac:dyDescent="0.2">
      <c r="C4076" s="70"/>
      <c r="D4076" s="65"/>
      <c r="E4076" s="4" t="s">
        <v>52</v>
      </c>
      <c r="F4076" s="52" t="s">
        <v>624</v>
      </c>
      <c r="G4076" s="7">
        <v>352</v>
      </c>
      <c r="H4076" s="9">
        <v>45.738636363635997</v>
      </c>
      <c r="I4076" s="1">
        <v>44.034090909090999</v>
      </c>
      <c r="J4076" s="1">
        <v>6.25</v>
      </c>
      <c r="K4076" s="1">
        <v>1.136363636364</v>
      </c>
      <c r="L4076" s="1">
        <v>2.8409090909089998</v>
      </c>
      <c r="M4076" s="1">
        <v>89.772727272726996</v>
      </c>
      <c r="N4076" s="1">
        <v>7.386363636364</v>
      </c>
      <c r="O4076" s="1">
        <v>3.3830409356729998</v>
      </c>
      <c r="P4076" s="8">
        <v>0.66062628560199999</v>
      </c>
    </row>
    <row r="4077" spans="3:16" x14ac:dyDescent="0.2">
      <c r="C4077" s="66" t="s">
        <v>53</v>
      </c>
      <c r="D4077" s="64" t="s">
        <v>19</v>
      </c>
      <c r="E4077" s="5" t="s">
        <v>54</v>
      </c>
      <c r="F4077" s="51" t="s">
        <v>624</v>
      </c>
      <c r="G4077" s="6">
        <v>513</v>
      </c>
      <c r="H4077" s="13">
        <v>55.165692007796999</v>
      </c>
      <c r="I4077" s="2">
        <v>36.4522417154</v>
      </c>
      <c r="J4077" s="2">
        <v>4.0935672514619998</v>
      </c>
      <c r="K4077" s="2">
        <v>0.97465886939599999</v>
      </c>
      <c r="L4077" s="2">
        <v>3.3138401559449999</v>
      </c>
      <c r="M4077" s="2">
        <v>91.617933723196998</v>
      </c>
      <c r="N4077" s="2">
        <v>5.0682261208580002</v>
      </c>
      <c r="O4077" s="2">
        <v>3.5080645161290001</v>
      </c>
      <c r="P4077" s="11">
        <v>0.62920142097099996</v>
      </c>
    </row>
    <row r="4078" spans="3:16" x14ac:dyDescent="0.2">
      <c r="C4078" s="70"/>
      <c r="D4078" s="65"/>
      <c r="E4078" s="4" t="s">
        <v>55</v>
      </c>
      <c r="F4078" s="52" t="s">
        <v>624</v>
      </c>
      <c r="G4078" s="7">
        <v>639</v>
      </c>
      <c r="H4078" s="9">
        <v>57.746478873238999</v>
      </c>
      <c r="I4078" s="1">
        <v>34.585289514867</v>
      </c>
      <c r="J4078" s="1">
        <v>3.4428794992179999</v>
      </c>
      <c r="K4078" s="1">
        <v>0.62597809076699995</v>
      </c>
      <c r="L4078" s="1">
        <v>3.599374021909</v>
      </c>
      <c r="M4078" s="1">
        <v>92.331768388105999</v>
      </c>
      <c r="N4078" s="1">
        <v>4.0688575899839998</v>
      </c>
      <c r="O4078" s="1">
        <v>3.5503246753250002</v>
      </c>
      <c r="P4078" s="8">
        <v>0.59869768565199999</v>
      </c>
    </row>
    <row r="4079" spans="3:16" x14ac:dyDescent="0.2">
      <c r="C4079" s="70"/>
      <c r="D4079" s="65"/>
      <c r="E4079" s="4" t="s">
        <v>56</v>
      </c>
      <c r="F4079" s="52" t="s">
        <v>624</v>
      </c>
      <c r="G4079" s="7">
        <v>376</v>
      </c>
      <c r="H4079" s="9">
        <v>55.053191489362</v>
      </c>
      <c r="I4079" s="1">
        <v>37.765957446808997</v>
      </c>
      <c r="J4079" s="1">
        <v>2.925531914894</v>
      </c>
      <c r="K4079" s="1">
        <v>0.26595744680900002</v>
      </c>
      <c r="L4079" s="1">
        <v>3.9893617021279999</v>
      </c>
      <c r="M4079" s="1">
        <v>92.819148936169995</v>
      </c>
      <c r="N4079" s="1">
        <v>3.1914893617020001</v>
      </c>
      <c r="O4079" s="1">
        <v>3.537396121884</v>
      </c>
      <c r="P4079" s="8">
        <v>0.57190022525899997</v>
      </c>
    </row>
    <row r="4080" spans="3:16" x14ac:dyDescent="0.2">
      <c r="C4080" s="66" t="s">
        <v>57</v>
      </c>
      <c r="D4080" s="64" t="s">
        <v>19</v>
      </c>
      <c r="E4080" s="5" t="s">
        <v>58</v>
      </c>
      <c r="F4080" s="51" t="s">
        <v>624</v>
      </c>
      <c r="G4080" s="6">
        <v>537</v>
      </c>
      <c r="H4080" s="13">
        <v>54.934823091247999</v>
      </c>
      <c r="I4080" s="2">
        <v>36.685288640595999</v>
      </c>
      <c r="J4080" s="2">
        <v>4.6554934823089997</v>
      </c>
      <c r="K4080" s="2">
        <v>0.37243947858499998</v>
      </c>
      <c r="L4080" s="2">
        <v>3.3519553072630002</v>
      </c>
      <c r="M4080" s="2">
        <v>91.620111731844005</v>
      </c>
      <c r="N4080" s="2">
        <v>5.0279329608939998</v>
      </c>
      <c r="O4080" s="2">
        <v>3.5125240847780002</v>
      </c>
      <c r="P4080" s="11">
        <v>0.60828988950200003</v>
      </c>
    </row>
    <row r="4081" spans="2:22" x14ac:dyDescent="0.2">
      <c r="C4081" s="67"/>
      <c r="D4081" s="65"/>
      <c r="E4081" s="4" t="s">
        <v>59</v>
      </c>
      <c r="F4081" s="52" t="s">
        <v>624</v>
      </c>
      <c r="G4081" s="7">
        <v>682</v>
      </c>
      <c r="H4081" s="9">
        <v>58.504398826978999</v>
      </c>
      <c r="I4081" s="1">
        <v>33.870967741934997</v>
      </c>
      <c r="J4081" s="1">
        <v>2.7859237536660002</v>
      </c>
      <c r="K4081" s="1">
        <v>1.173020527859</v>
      </c>
      <c r="L4081" s="1">
        <v>3.6656891495599999</v>
      </c>
      <c r="M4081" s="1">
        <v>92.375366568914998</v>
      </c>
      <c r="N4081" s="1">
        <v>3.958944281525</v>
      </c>
      <c r="O4081" s="1">
        <v>3.5540334855400002</v>
      </c>
      <c r="P4081" s="8">
        <v>0.61526790127599995</v>
      </c>
    </row>
    <row r="4082" spans="2:22" x14ac:dyDescent="0.2">
      <c r="C4082" s="71"/>
      <c r="D4082" s="68"/>
      <c r="E4082" s="19" t="s">
        <v>60</v>
      </c>
      <c r="F4082" s="53" t="s">
        <v>624</v>
      </c>
      <c r="G4082" s="21">
        <v>309</v>
      </c>
      <c r="H4082" s="36">
        <v>53.398058252426999</v>
      </c>
      <c r="I4082" s="16">
        <v>39.482200647249002</v>
      </c>
      <c r="J4082" s="16">
        <v>3.236245954693</v>
      </c>
      <c r="K4082" s="38" t="s">
        <v>61</v>
      </c>
      <c r="L4082" s="16">
        <v>3.8834951456310001</v>
      </c>
      <c r="M4082" s="16">
        <v>92.880258899675994</v>
      </c>
      <c r="N4082" s="16">
        <v>3.236245954693</v>
      </c>
      <c r="O4082" s="16">
        <v>3.5218855218859999</v>
      </c>
      <c r="P4082" s="34">
        <v>0.56385420804599995</v>
      </c>
    </row>
    <row r="4083" spans="2:22" x14ac:dyDescent="0.2">
      <c r="C4083" s="44" t="s">
        <v>626</v>
      </c>
    </row>
    <row r="4084" spans="2:22" x14ac:dyDescent="0.2">
      <c r="B4084" s="22" t="str">
        <f xml:space="preserve"> HYPERLINK("#'目次'!B55", "[49]")</f>
        <v>[49]</v>
      </c>
      <c r="C4084" s="58" t="s">
        <v>562</v>
      </c>
      <c r="D4084" s="59"/>
      <c r="E4084" s="59"/>
      <c r="F4084" s="59"/>
      <c r="G4084" s="59"/>
      <c r="H4084" s="59"/>
      <c r="I4084" s="59"/>
      <c r="J4084" s="59"/>
      <c r="K4084" s="59"/>
      <c r="L4084" s="59"/>
      <c r="M4084" s="59"/>
      <c r="N4084" s="59"/>
      <c r="O4084" s="59"/>
      <c r="P4084" s="59"/>
      <c r="Q4084" s="59"/>
      <c r="R4084" s="59"/>
      <c r="S4084" s="59"/>
      <c r="T4084" s="59"/>
      <c r="U4084" s="59"/>
      <c r="V4084" s="59"/>
    </row>
    <row r="4087" spans="2:22" x14ac:dyDescent="0.2">
      <c r="C4087" s="58" t="s">
        <v>13</v>
      </c>
      <c r="D4087" s="59"/>
      <c r="E4087" s="59"/>
      <c r="F4087" s="59"/>
      <c r="G4087" s="59"/>
      <c r="H4087" s="59"/>
      <c r="I4087" s="59"/>
      <c r="J4087" s="59"/>
      <c r="K4087" s="59"/>
      <c r="L4087" s="59"/>
      <c r="M4087" s="59"/>
      <c r="N4087" s="59"/>
      <c r="O4087" s="59"/>
      <c r="P4087" s="59"/>
      <c r="Q4087" s="59"/>
      <c r="R4087" s="59"/>
      <c r="S4087" s="59"/>
      <c r="T4087" s="59"/>
      <c r="U4087" s="59"/>
      <c r="V4087" s="59"/>
    </row>
    <row r="4088" spans="2:22" ht="52" x14ac:dyDescent="0.2">
      <c r="C4088" s="60"/>
      <c r="D4088" s="61"/>
      <c r="E4088" s="61"/>
      <c r="F4088" s="61"/>
      <c r="G4088" s="20" t="s">
        <v>14</v>
      </c>
      <c r="H4088" s="25" t="s">
        <v>563</v>
      </c>
      <c r="I4088" s="10" t="s">
        <v>564</v>
      </c>
      <c r="J4088" s="10" t="s">
        <v>565</v>
      </c>
      <c r="K4088" s="10" t="s">
        <v>122</v>
      </c>
      <c r="L4088" s="26" t="s">
        <v>37</v>
      </c>
    </row>
    <row r="4089" spans="2:22" x14ac:dyDescent="0.2">
      <c r="C4089" s="62"/>
      <c r="D4089" s="63"/>
      <c r="E4089" s="63"/>
      <c r="F4089" s="63"/>
      <c r="G4089" s="23"/>
      <c r="H4089" s="31"/>
      <c r="I4089" s="12"/>
      <c r="J4089" s="12"/>
      <c r="K4089" s="12"/>
      <c r="L4089" s="28"/>
    </row>
    <row r="4090" spans="2:22" x14ac:dyDescent="0.2">
      <c r="C4090" s="24"/>
      <c r="D4090" s="30"/>
      <c r="E4090" s="29" t="s">
        <v>14</v>
      </c>
      <c r="F4090" s="50" t="s">
        <v>624</v>
      </c>
      <c r="G4090" s="27">
        <v>1528</v>
      </c>
      <c r="H4090" s="15">
        <v>67.801047120419</v>
      </c>
      <c r="I4090" s="15">
        <v>5.693717277487</v>
      </c>
      <c r="J4090" s="15">
        <v>5.8900523560210001</v>
      </c>
      <c r="K4090" s="15">
        <v>15.314136125654001</v>
      </c>
      <c r="L4090" s="33">
        <v>5.3010471204189997</v>
      </c>
    </row>
    <row r="4091" spans="2:22" x14ac:dyDescent="0.2">
      <c r="C4091" s="69" t="s">
        <v>18</v>
      </c>
      <c r="D4091" s="64" t="s">
        <v>19</v>
      </c>
      <c r="E4091" s="5" t="s">
        <v>20</v>
      </c>
      <c r="F4091" s="51" t="s">
        <v>624</v>
      </c>
      <c r="G4091" s="6">
        <v>763</v>
      </c>
      <c r="H4091" s="13">
        <v>69.200524246396</v>
      </c>
      <c r="I4091" s="2">
        <v>6.9462647444299996</v>
      </c>
      <c r="J4091" s="2">
        <v>6.2909567496719996</v>
      </c>
      <c r="K4091" s="2">
        <v>13.630406290957</v>
      </c>
      <c r="L4091" s="11">
        <v>3.9318479685450001</v>
      </c>
    </row>
    <row r="4092" spans="2:22" x14ac:dyDescent="0.2">
      <c r="C4092" s="70"/>
      <c r="D4092" s="65"/>
      <c r="E4092" s="4" t="s">
        <v>21</v>
      </c>
      <c r="F4092" s="52" t="s">
        <v>624</v>
      </c>
      <c r="G4092" s="7">
        <v>765</v>
      </c>
      <c r="H4092" s="9">
        <v>66.405228758169997</v>
      </c>
      <c r="I4092" s="1">
        <v>4.4444444444439997</v>
      </c>
      <c r="J4092" s="1">
        <v>5.4901960784310004</v>
      </c>
      <c r="K4092" s="1">
        <v>16.993464052288001</v>
      </c>
      <c r="L4092" s="8">
        <v>6.666666666667</v>
      </c>
    </row>
    <row r="4093" spans="2:22" x14ac:dyDescent="0.2">
      <c r="C4093" s="66" t="s">
        <v>22</v>
      </c>
      <c r="D4093" s="66" t="s">
        <v>23</v>
      </c>
      <c r="E4093" s="5" t="s">
        <v>24</v>
      </c>
      <c r="F4093" s="51" t="s">
        <v>624</v>
      </c>
      <c r="G4093" s="6">
        <v>302</v>
      </c>
      <c r="H4093" s="13">
        <v>61.589403973510002</v>
      </c>
      <c r="I4093" s="2">
        <v>5.9602649006619997</v>
      </c>
      <c r="J4093" s="2">
        <v>7.2847682119210004</v>
      </c>
      <c r="K4093" s="2">
        <v>20.860927152317998</v>
      </c>
      <c r="L4093" s="11">
        <v>4.3046357615890001</v>
      </c>
    </row>
    <row r="4094" spans="2:22" x14ac:dyDescent="0.2">
      <c r="C4094" s="70"/>
      <c r="D4094" s="67"/>
      <c r="E4094" s="4" t="s">
        <v>25</v>
      </c>
      <c r="F4094" s="52" t="s">
        <v>624</v>
      </c>
      <c r="G4094" s="7">
        <v>329</v>
      </c>
      <c r="H4094" s="9">
        <v>67.477203647416005</v>
      </c>
      <c r="I4094" s="1">
        <v>6.3829787234040003</v>
      </c>
      <c r="J4094" s="1">
        <v>7.9027355623100002</v>
      </c>
      <c r="K4094" s="1">
        <v>13.677811550152001</v>
      </c>
      <c r="L4094" s="8">
        <v>4.5592705167169996</v>
      </c>
    </row>
    <row r="4095" spans="2:22" x14ac:dyDescent="0.2">
      <c r="C4095" s="70"/>
      <c r="D4095" s="67"/>
      <c r="E4095" s="4" t="s">
        <v>26</v>
      </c>
      <c r="F4095" s="52" t="s">
        <v>624</v>
      </c>
      <c r="G4095" s="7">
        <v>355</v>
      </c>
      <c r="H4095" s="9">
        <v>71.549295774648002</v>
      </c>
      <c r="I4095" s="1">
        <v>6.760563380282</v>
      </c>
      <c r="J4095" s="1">
        <v>5.3521126760559996</v>
      </c>
      <c r="K4095" s="1">
        <v>12.957746478873</v>
      </c>
      <c r="L4095" s="8">
        <v>3.380281690141</v>
      </c>
    </row>
    <row r="4096" spans="2:22" x14ac:dyDescent="0.2">
      <c r="C4096" s="70"/>
      <c r="D4096" s="67"/>
      <c r="E4096" s="4" t="s">
        <v>27</v>
      </c>
      <c r="F4096" s="52" t="s">
        <v>624</v>
      </c>
      <c r="G4096" s="7">
        <v>254</v>
      </c>
      <c r="H4096" s="9">
        <v>75.984251968503997</v>
      </c>
      <c r="I4096" s="1">
        <v>3.543307086614</v>
      </c>
      <c r="J4096" s="1">
        <v>4.3307086614169998</v>
      </c>
      <c r="K4096" s="1">
        <v>12.204724409449</v>
      </c>
      <c r="L4096" s="8">
        <v>3.9370078740159999</v>
      </c>
    </row>
    <row r="4097" spans="3:12" x14ac:dyDescent="0.2">
      <c r="C4097" s="70"/>
      <c r="D4097" s="67"/>
      <c r="E4097" s="4" t="s">
        <v>28</v>
      </c>
      <c r="F4097" s="52" t="s">
        <v>624</v>
      </c>
      <c r="G4097" s="7">
        <v>288</v>
      </c>
      <c r="H4097" s="9">
        <v>62.847222222222001</v>
      </c>
      <c r="I4097" s="1">
        <v>5.208333333333</v>
      </c>
      <c r="J4097" s="1">
        <v>4.166666666667</v>
      </c>
      <c r="K4097" s="1">
        <v>17.013888888888999</v>
      </c>
      <c r="L4097" s="8">
        <v>10.763888888888999</v>
      </c>
    </row>
    <row r="4098" spans="3:12" x14ac:dyDescent="0.2">
      <c r="C4098" s="70"/>
      <c r="D4098" s="67"/>
      <c r="E4098" s="4" t="s">
        <v>29</v>
      </c>
      <c r="F4098" s="52" t="s">
        <v>624</v>
      </c>
      <c r="G4098" s="7">
        <v>1226</v>
      </c>
      <c r="H4098" s="9">
        <v>69.331158238173003</v>
      </c>
      <c r="I4098" s="1">
        <v>5.6280587275689999</v>
      </c>
      <c r="J4098" s="1">
        <v>5.5464926590539996</v>
      </c>
      <c r="K4098" s="1">
        <v>13.947797716149999</v>
      </c>
      <c r="L4098" s="8">
        <v>5.5464926590539996</v>
      </c>
    </row>
    <row r="4099" spans="3:12" x14ac:dyDescent="0.2">
      <c r="C4099" s="70"/>
      <c r="D4099" s="67"/>
      <c r="E4099" s="4" t="s">
        <v>30</v>
      </c>
      <c r="F4099" s="52" t="s">
        <v>624</v>
      </c>
      <c r="G4099" s="7">
        <v>542</v>
      </c>
      <c r="H4099" s="9">
        <v>69.003690036899997</v>
      </c>
      <c r="I4099" s="1">
        <v>4.4280442804430002</v>
      </c>
      <c r="J4099" s="1">
        <v>4.2435424354239997</v>
      </c>
      <c r="K4099" s="1">
        <v>14.760147601476</v>
      </c>
      <c r="L4099" s="8">
        <v>7.5645756457560003</v>
      </c>
    </row>
    <row r="4100" spans="3:12" x14ac:dyDescent="0.2">
      <c r="C4100" s="70"/>
      <c r="D4100" s="66" t="s">
        <v>20</v>
      </c>
      <c r="E4100" s="5" t="s">
        <v>24</v>
      </c>
      <c r="F4100" s="51" t="s">
        <v>624</v>
      </c>
      <c r="G4100" s="6">
        <v>153</v>
      </c>
      <c r="H4100" s="13">
        <v>61.437908496732</v>
      </c>
      <c r="I4100" s="2">
        <v>6.5359477124180003</v>
      </c>
      <c r="J4100" s="2">
        <v>7.8431372549020004</v>
      </c>
      <c r="K4100" s="2">
        <v>21.568627450979999</v>
      </c>
      <c r="L4100" s="11">
        <v>2.6143790849670001</v>
      </c>
    </row>
    <row r="4101" spans="3:12" x14ac:dyDescent="0.2">
      <c r="C4101" s="70"/>
      <c r="D4101" s="67"/>
      <c r="E4101" s="4" t="s">
        <v>25</v>
      </c>
      <c r="F4101" s="52" t="s">
        <v>624</v>
      </c>
      <c r="G4101" s="7">
        <v>174</v>
      </c>
      <c r="H4101" s="9">
        <v>69.540229885057002</v>
      </c>
      <c r="I4101" s="1">
        <v>7.4712643678159996</v>
      </c>
      <c r="J4101" s="1">
        <v>6.3218390804600002</v>
      </c>
      <c r="K4101" s="1">
        <v>13.793103448276</v>
      </c>
      <c r="L4101" s="8">
        <v>2.8735632183909998</v>
      </c>
    </row>
    <row r="4102" spans="3:12" x14ac:dyDescent="0.2">
      <c r="C4102" s="70"/>
      <c r="D4102" s="67"/>
      <c r="E4102" s="4" t="s">
        <v>26</v>
      </c>
      <c r="F4102" s="52" t="s">
        <v>624</v>
      </c>
      <c r="G4102" s="7">
        <v>180</v>
      </c>
      <c r="H4102" s="9">
        <v>73.888888888888999</v>
      </c>
      <c r="I4102" s="1">
        <v>7.7777777777779997</v>
      </c>
      <c r="J4102" s="1">
        <v>5.5555555555560003</v>
      </c>
      <c r="K4102" s="1">
        <v>10.555555555555999</v>
      </c>
      <c r="L4102" s="8">
        <v>2.2222222222219998</v>
      </c>
    </row>
    <row r="4103" spans="3:12" x14ac:dyDescent="0.2">
      <c r="C4103" s="70"/>
      <c r="D4103" s="67"/>
      <c r="E4103" s="4" t="s">
        <v>27</v>
      </c>
      <c r="F4103" s="52" t="s">
        <v>624</v>
      </c>
      <c r="G4103" s="7">
        <v>121</v>
      </c>
      <c r="H4103" s="9">
        <v>74.380165289255999</v>
      </c>
      <c r="I4103" s="1">
        <v>4.9586776859499997</v>
      </c>
      <c r="J4103" s="1">
        <v>4.9586776859499997</v>
      </c>
      <c r="K4103" s="1">
        <v>11.570247933884</v>
      </c>
      <c r="L4103" s="8">
        <v>4.1322314049589997</v>
      </c>
    </row>
    <row r="4104" spans="3:12" x14ac:dyDescent="0.2">
      <c r="C4104" s="70"/>
      <c r="D4104" s="67"/>
      <c r="E4104" s="4" t="s">
        <v>28</v>
      </c>
      <c r="F4104" s="52" t="s">
        <v>624</v>
      </c>
      <c r="G4104" s="7">
        <v>135</v>
      </c>
      <c r="H4104" s="9">
        <v>66.666666666666998</v>
      </c>
      <c r="I4104" s="1">
        <v>7.4074074074069998</v>
      </c>
      <c r="J4104" s="1">
        <v>6.666666666667</v>
      </c>
      <c r="K4104" s="1">
        <v>10.370370370370001</v>
      </c>
      <c r="L4104" s="8">
        <v>8.8888888888889994</v>
      </c>
    </row>
    <row r="4105" spans="3:12" x14ac:dyDescent="0.2">
      <c r="C4105" s="70"/>
      <c r="D4105" s="67"/>
      <c r="E4105" s="4" t="s">
        <v>29</v>
      </c>
      <c r="F4105" s="52" t="s">
        <v>624</v>
      </c>
      <c r="G4105" s="7">
        <v>610</v>
      </c>
      <c r="H4105" s="9">
        <v>71.147540983607001</v>
      </c>
      <c r="I4105" s="1">
        <v>7.0491803278690002</v>
      </c>
      <c r="J4105" s="1">
        <v>5.9016393442619997</v>
      </c>
      <c r="K4105" s="1">
        <v>11.639344262294999</v>
      </c>
      <c r="L4105" s="8">
        <v>4.2622950819670002</v>
      </c>
    </row>
    <row r="4106" spans="3:12" x14ac:dyDescent="0.2">
      <c r="C4106" s="70"/>
      <c r="D4106" s="67"/>
      <c r="E4106" s="4" t="s">
        <v>30</v>
      </c>
      <c r="F4106" s="52" t="s">
        <v>624</v>
      </c>
      <c r="G4106" s="7">
        <v>256</v>
      </c>
      <c r="H4106" s="9">
        <v>70.3125</v>
      </c>
      <c r="I4106" s="1">
        <v>6.25</v>
      </c>
      <c r="J4106" s="1">
        <v>5.859375</v>
      </c>
      <c r="K4106" s="1">
        <v>10.9375</v>
      </c>
      <c r="L4106" s="8">
        <v>6.640625</v>
      </c>
    </row>
    <row r="4107" spans="3:12" x14ac:dyDescent="0.2">
      <c r="C4107" s="70"/>
      <c r="D4107" s="66" t="s">
        <v>21</v>
      </c>
      <c r="E4107" s="5" t="s">
        <v>24</v>
      </c>
      <c r="F4107" s="51" t="s">
        <v>624</v>
      </c>
      <c r="G4107" s="6">
        <v>149</v>
      </c>
      <c r="H4107" s="13">
        <v>61.744966442953</v>
      </c>
      <c r="I4107" s="2">
        <v>5.3691275167789998</v>
      </c>
      <c r="J4107" s="2">
        <v>6.7114093959729999</v>
      </c>
      <c r="K4107" s="2">
        <v>20.134228187919</v>
      </c>
      <c r="L4107" s="11">
        <v>6.0402684563760003</v>
      </c>
    </row>
    <row r="4108" spans="3:12" x14ac:dyDescent="0.2">
      <c r="C4108" s="70"/>
      <c r="D4108" s="67"/>
      <c r="E4108" s="4" t="s">
        <v>25</v>
      </c>
      <c r="F4108" s="52" t="s">
        <v>624</v>
      </c>
      <c r="G4108" s="7">
        <v>155</v>
      </c>
      <c r="H4108" s="9">
        <v>65.161290322580996</v>
      </c>
      <c r="I4108" s="1">
        <v>5.1612903225810003</v>
      </c>
      <c r="J4108" s="1">
        <v>9.6774193548389995</v>
      </c>
      <c r="K4108" s="1">
        <v>13.548387096774</v>
      </c>
      <c r="L4108" s="8">
        <v>6.4516129032259997</v>
      </c>
    </row>
    <row r="4109" spans="3:12" x14ac:dyDescent="0.2">
      <c r="C4109" s="70"/>
      <c r="D4109" s="67"/>
      <c r="E4109" s="4" t="s">
        <v>26</v>
      </c>
      <c r="F4109" s="52" t="s">
        <v>624</v>
      </c>
      <c r="G4109" s="7">
        <v>175</v>
      </c>
      <c r="H4109" s="9">
        <v>69.142857142856997</v>
      </c>
      <c r="I4109" s="1">
        <v>5.7142857142860004</v>
      </c>
      <c r="J4109" s="1">
        <v>5.1428571428570002</v>
      </c>
      <c r="K4109" s="1">
        <v>15.428571428571001</v>
      </c>
      <c r="L4109" s="8">
        <v>4.5714285714290002</v>
      </c>
    </row>
    <row r="4110" spans="3:12" x14ac:dyDescent="0.2">
      <c r="C4110" s="70"/>
      <c r="D4110" s="67"/>
      <c r="E4110" s="4" t="s">
        <v>27</v>
      </c>
      <c r="F4110" s="52" t="s">
        <v>624</v>
      </c>
      <c r="G4110" s="7">
        <v>133</v>
      </c>
      <c r="H4110" s="9">
        <v>77.443609022556004</v>
      </c>
      <c r="I4110" s="1">
        <v>2.255639097744</v>
      </c>
      <c r="J4110" s="1">
        <v>3.7593984962409999</v>
      </c>
      <c r="K4110" s="1">
        <v>12.781954887217999</v>
      </c>
      <c r="L4110" s="8">
        <v>3.7593984962409999</v>
      </c>
    </row>
    <row r="4111" spans="3:12" x14ac:dyDescent="0.2">
      <c r="C4111" s="70"/>
      <c r="D4111" s="67"/>
      <c r="E4111" s="4" t="s">
        <v>28</v>
      </c>
      <c r="F4111" s="52" t="s">
        <v>624</v>
      </c>
      <c r="G4111" s="7">
        <v>153</v>
      </c>
      <c r="H4111" s="9">
        <v>59.477124183007</v>
      </c>
      <c r="I4111" s="1">
        <v>3.2679738562090002</v>
      </c>
      <c r="J4111" s="1">
        <v>1.9607843137250001</v>
      </c>
      <c r="K4111" s="1">
        <v>22.875816993463999</v>
      </c>
      <c r="L4111" s="8">
        <v>12.418300653595001</v>
      </c>
    </row>
    <row r="4112" spans="3:12" x14ac:dyDescent="0.2">
      <c r="C4112" s="70"/>
      <c r="D4112" s="67"/>
      <c r="E4112" s="4" t="s">
        <v>29</v>
      </c>
      <c r="F4112" s="52" t="s">
        <v>624</v>
      </c>
      <c r="G4112" s="7">
        <v>616</v>
      </c>
      <c r="H4112" s="9">
        <v>67.532467532468004</v>
      </c>
      <c r="I4112" s="1">
        <v>4.2207792207789998</v>
      </c>
      <c r="J4112" s="1">
        <v>5.1948051948050002</v>
      </c>
      <c r="K4112" s="1">
        <v>16.233766233766001</v>
      </c>
      <c r="L4112" s="8">
        <v>6.8181818181820004</v>
      </c>
    </row>
    <row r="4113" spans="3:12" x14ac:dyDescent="0.2">
      <c r="C4113" s="70"/>
      <c r="D4113" s="67"/>
      <c r="E4113" s="4" t="s">
        <v>30</v>
      </c>
      <c r="F4113" s="52" t="s">
        <v>624</v>
      </c>
      <c r="G4113" s="7">
        <v>286</v>
      </c>
      <c r="H4113" s="9">
        <v>67.832167832167997</v>
      </c>
      <c r="I4113" s="1">
        <v>2.797202797203</v>
      </c>
      <c r="J4113" s="1">
        <v>2.797202797203</v>
      </c>
      <c r="K4113" s="1">
        <v>18.181818181817999</v>
      </c>
      <c r="L4113" s="8">
        <v>8.3916083916080009</v>
      </c>
    </row>
    <row r="4114" spans="3:12" x14ac:dyDescent="0.2">
      <c r="C4114" s="66" t="s">
        <v>31</v>
      </c>
      <c r="D4114" s="66" t="s">
        <v>23</v>
      </c>
      <c r="E4114" s="5" t="s">
        <v>32</v>
      </c>
      <c r="F4114" s="51" t="s">
        <v>624</v>
      </c>
      <c r="G4114" s="6">
        <v>72</v>
      </c>
      <c r="H4114" s="13">
        <v>68.055555555555998</v>
      </c>
      <c r="I4114" s="2">
        <v>2.7777777777780002</v>
      </c>
      <c r="J4114" s="2">
        <v>8.333333333333</v>
      </c>
      <c r="K4114" s="2">
        <v>18.055555555556001</v>
      </c>
      <c r="L4114" s="11">
        <v>2.7777777777780002</v>
      </c>
    </row>
    <row r="4115" spans="3:12" ht="26" x14ac:dyDescent="0.2">
      <c r="C4115" s="70"/>
      <c r="D4115" s="67"/>
      <c r="E4115" s="4" t="s">
        <v>33</v>
      </c>
      <c r="F4115" s="52" t="s">
        <v>624</v>
      </c>
      <c r="G4115" s="7">
        <v>1007</v>
      </c>
      <c r="H4115" s="9">
        <v>68.619662363456001</v>
      </c>
      <c r="I4115" s="1">
        <v>5.9582919563059997</v>
      </c>
      <c r="J4115" s="1">
        <v>6.0575968222440002</v>
      </c>
      <c r="K4115" s="1">
        <v>13.902681231380001</v>
      </c>
      <c r="L4115" s="8">
        <v>5.4617676266139998</v>
      </c>
    </row>
    <row r="4116" spans="3:12" ht="39" x14ac:dyDescent="0.2">
      <c r="C4116" s="70"/>
      <c r="D4116" s="67"/>
      <c r="E4116" s="4" t="s">
        <v>34</v>
      </c>
      <c r="F4116" s="52" t="s">
        <v>625</v>
      </c>
      <c r="G4116" s="7">
        <v>15</v>
      </c>
      <c r="H4116" s="9">
        <v>80</v>
      </c>
      <c r="I4116" s="3" t="s">
        <v>61</v>
      </c>
      <c r="J4116" s="1">
        <v>13.333333333333</v>
      </c>
      <c r="K4116" s="1">
        <v>6.666666666667</v>
      </c>
      <c r="L4116" s="18" t="s">
        <v>61</v>
      </c>
    </row>
    <row r="4117" spans="3:12" ht="39" x14ac:dyDescent="0.2">
      <c r="C4117" s="70"/>
      <c r="D4117" s="67"/>
      <c r="E4117" s="4" t="s">
        <v>35</v>
      </c>
      <c r="F4117" s="52" t="s">
        <v>624</v>
      </c>
      <c r="G4117" s="7">
        <v>197</v>
      </c>
      <c r="H4117" s="9">
        <v>69.035532994923997</v>
      </c>
      <c r="I4117" s="1">
        <v>7.1065989847719999</v>
      </c>
      <c r="J4117" s="1">
        <v>6.598984771574</v>
      </c>
      <c r="K4117" s="1">
        <v>13.705583756345</v>
      </c>
      <c r="L4117" s="8">
        <v>3.553299492386</v>
      </c>
    </row>
    <row r="4118" spans="3:12" ht="26" x14ac:dyDescent="0.2">
      <c r="C4118" s="70"/>
      <c r="D4118" s="67"/>
      <c r="E4118" s="4" t="s">
        <v>36</v>
      </c>
      <c r="F4118" s="52" t="s">
        <v>624</v>
      </c>
      <c r="G4118" s="7">
        <v>205</v>
      </c>
      <c r="H4118" s="9">
        <v>65.365853658537006</v>
      </c>
      <c r="I4118" s="1">
        <v>4.8780487804880002</v>
      </c>
      <c r="J4118" s="1">
        <v>2.9268292682929999</v>
      </c>
      <c r="K4118" s="1">
        <v>22.926829268293002</v>
      </c>
      <c r="L4118" s="8">
        <v>3.90243902439</v>
      </c>
    </row>
    <row r="4119" spans="3:12" x14ac:dyDescent="0.2">
      <c r="C4119" s="70"/>
      <c r="D4119" s="67"/>
      <c r="E4119" s="4" t="s">
        <v>37</v>
      </c>
      <c r="F4119" s="52" t="s">
        <v>625</v>
      </c>
      <c r="G4119" s="7">
        <v>32</v>
      </c>
      <c r="H4119" s="9">
        <v>43.75</v>
      </c>
      <c r="I4119" s="1">
        <v>3.125</v>
      </c>
      <c r="J4119" s="1">
        <v>6.25</v>
      </c>
      <c r="K4119" s="1">
        <v>18.75</v>
      </c>
      <c r="L4119" s="8">
        <v>28.125</v>
      </c>
    </row>
    <row r="4120" spans="3:12" x14ac:dyDescent="0.2">
      <c r="C4120" s="70"/>
      <c r="D4120" s="66" t="s">
        <v>20</v>
      </c>
      <c r="E4120" s="5" t="s">
        <v>32</v>
      </c>
      <c r="F4120" s="51" t="s">
        <v>625</v>
      </c>
      <c r="G4120" s="6">
        <v>38</v>
      </c>
      <c r="H4120" s="13">
        <v>60.526315789473998</v>
      </c>
      <c r="I4120" s="2">
        <v>2.6315789473679998</v>
      </c>
      <c r="J4120" s="2">
        <v>15.789473684211</v>
      </c>
      <c r="K4120" s="2">
        <v>18.421052631578998</v>
      </c>
      <c r="L4120" s="11">
        <v>2.6315789473679998</v>
      </c>
    </row>
    <row r="4121" spans="3:12" ht="26" x14ac:dyDescent="0.2">
      <c r="C4121" s="70"/>
      <c r="D4121" s="67"/>
      <c r="E4121" s="4" t="s">
        <v>33</v>
      </c>
      <c r="F4121" s="52" t="s">
        <v>624</v>
      </c>
      <c r="G4121" s="7">
        <v>566</v>
      </c>
      <c r="H4121" s="9">
        <v>70.494699646642999</v>
      </c>
      <c r="I4121" s="1">
        <v>6.1837455830390002</v>
      </c>
      <c r="J4121" s="1">
        <v>5.8303886925799997</v>
      </c>
      <c r="K4121" s="1">
        <v>13.780918727914999</v>
      </c>
      <c r="L4121" s="8">
        <v>3.7102473498230002</v>
      </c>
    </row>
    <row r="4122" spans="3:12" ht="39" x14ac:dyDescent="0.2">
      <c r="C4122" s="70"/>
      <c r="D4122" s="67"/>
      <c r="E4122" s="4" t="s">
        <v>34</v>
      </c>
      <c r="F4122" s="52" t="s">
        <v>625</v>
      </c>
      <c r="G4122" s="7">
        <v>7</v>
      </c>
      <c r="H4122" s="9">
        <v>57.142857142856997</v>
      </c>
      <c r="I4122" s="3" t="s">
        <v>61</v>
      </c>
      <c r="J4122" s="1">
        <v>28.571428571428999</v>
      </c>
      <c r="K4122" s="1">
        <v>14.285714285714</v>
      </c>
      <c r="L4122" s="18" t="s">
        <v>61</v>
      </c>
    </row>
    <row r="4123" spans="3:12" ht="39" x14ac:dyDescent="0.2">
      <c r="C4123" s="70"/>
      <c r="D4123" s="67"/>
      <c r="E4123" s="4" t="s">
        <v>35</v>
      </c>
      <c r="F4123" s="52" t="s">
        <v>624</v>
      </c>
      <c r="G4123" s="7">
        <v>78</v>
      </c>
      <c r="H4123" s="9">
        <v>70.512820512820994</v>
      </c>
      <c r="I4123" s="1">
        <v>12.820512820513001</v>
      </c>
      <c r="J4123" s="1">
        <v>5.1282051282049999</v>
      </c>
      <c r="K4123" s="1">
        <v>10.25641025641</v>
      </c>
      <c r="L4123" s="8">
        <v>1.2820512820509999</v>
      </c>
    </row>
    <row r="4124" spans="3:12" ht="26" x14ac:dyDescent="0.2">
      <c r="C4124" s="70"/>
      <c r="D4124" s="67"/>
      <c r="E4124" s="4" t="s">
        <v>36</v>
      </c>
      <c r="F4124" s="52" t="s">
        <v>624</v>
      </c>
      <c r="G4124" s="7">
        <v>58</v>
      </c>
      <c r="H4124" s="9">
        <v>65.517241379309993</v>
      </c>
      <c r="I4124" s="1">
        <v>12.068965517241001</v>
      </c>
      <c r="J4124" s="1">
        <v>3.4482758620689999</v>
      </c>
      <c r="K4124" s="1">
        <v>12.068965517241001</v>
      </c>
      <c r="L4124" s="8">
        <v>6.8965517241379999</v>
      </c>
    </row>
    <row r="4125" spans="3:12" x14ac:dyDescent="0.2">
      <c r="C4125" s="70"/>
      <c r="D4125" s="67"/>
      <c r="E4125" s="4" t="s">
        <v>37</v>
      </c>
      <c r="F4125" s="52" t="s">
        <v>625</v>
      </c>
      <c r="G4125" s="7">
        <v>16</v>
      </c>
      <c r="H4125" s="9">
        <v>56.25</v>
      </c>
      <c r="I4125" s="3" t="s">
        <v>61</v>
      </c>
      <c r="J4125" s="1">
        <v>6.25</v>
      </c>
      <c r="K4125" s="1">
        <v>18.75</v>
      </c>
      <c r="L4125" s="8">
        <v>18.75</v>
      </c>
    </row>
    <row r="4126" spans="3:12" x14ac:dyDescent="0.2">
      <c r="C4126" s="70"/>
      <c r="D4126" s="66" t="s">
        <v>21</v>
      </c>
      <c r="E4126" s="5" t="s">
        <v>32</v>
      </c>
      <c r="F4126" s="51" t="s">
        <v>625</v>
      </c>
      <c r="G4126" s="6">
        <v>34</v>
      </c>
      <c r="H4126" s="13">
        <v>76.470588235294002</v>
      </c>
      <c r="I4126" s="2">
        <v>2.9411764705880001</v>
      </c>
      <c r="J4126" s="14" t="s">
        <v>61</v>
      </c>
      <c r="K4126" s="2">
        <v>17.647058823529001</v>
      </c>
      <c r="L4126" s="11">
        <v>2.9411764705880001</v>
      </c>
    </row>
    <row r="4127" spans="3:12" ht="26" x14ac:dyDescent="0.2">
      <c r="C4127" s="70"/>
      <c r="D4127" s="67"/>
      <c r="E4127" s="4" t="s">
        <v>33</v>
      </c>
      <c r="F4127" s="52" t="s">
        <v>624</v>
      </c>
      <c r="G4127" s="7">
        <v>441</v>
      </c>
      <c r="H4127" s="9">
        <v>66.213151927438005</v>
      </c>
      <c r="I4127" s="1">
        <v>5.6689342403629999</v>
      </c>
      <c r="J4127" s="1">
        <v>6.3492063492059998</v>
      </c>
      <c r="K4127" s="1">
        <v>14.0589569161</v>
      </c>
      <c r="L4127" s="8">
        <v>7.7097505668929998</v>
      </c>
    </row>
    <row r="4128" spans="3:12" ht="39" x14ac:dyDescent="0.2">
      <c r="C4128" s="70"/>
      <c r="D4128" s="67"/>
      <c r="E4128" s="4" t="s">
        <v>34</v>
      </c>
      <c r="F4128" s="52" t="s">
        <v>625</v>
      </c>
      <c r="G4128" s="7">
        <v>8</v>
      </c>
      <c r="H4128" s="9">
        <v>100</v>
      </c>
      <c r="I4128" s="3" t="s">
        <v>61</v>
      </c>
      <c r="J4128" s="3" t="s">
        <v>61</v>
      </c>
      <c r="K4128" s="3" t="s">
        <v>61</v>
      </c>
      <c r="L4128" s="18" t="s">
        <v>61</v>
      </c>
    </row>
    <row r="4129" spans="3:12" ht="39" x14ac:dyDescent="0.2">
      <c r="C4129" s="70"/>
      <c r="D4129" s="67"/>
      <c r="E4129" s="4" t="s">
        <v>35</v>
      </c>
      <c r="F4129" s="52" t="s">
        <v>624</v>
      </c>
      <c r="G4129" s="7">
        <v>119</v>
      </c>
      <c r="H4129" s="9">
        <v>68.067226890756004</v>
      </c>
      <c r="I4129" s="1">
        <v>3.361344537815</v>
      </c>
      <c r="J4129" s="1">
        <v>7.5630252100839996</v>
      </c>
      <c r="K4129" s="1">
        <v>15.966386554622</v>
      </c>
      <c r="L4129" s="8">
        <v>5.0420168067229998</v>
      </c>
    </row>
    <row r="4130" spans="3:12" ht="26" x14ac:dyDescent="0.2">
      <c r="C4130" s="70"/>
      <c r="D4130" s="67"/>
      <c r="E4130" s="4" t="s">
        <v>36</v>
      </c>
      <c r="F4130" s="52" t="s">
        <v>624</v>
      </c>
      <c r="G4130" s="7">
        <v>147</v>
      </c>
      <c r="H4130" s="9">
        <v>65.306122448980005</v>
      </c>
      <c r="I4130" s="1">
        <v>2.040816326531</v>
      </c>
      <c r="J4130" s="1">
        <v>2.7210884353739999</v>
      </c>
      <c r="K4130" s="1">
        <v>27.210884353741001</v>
      </c>
      <c r="L4130" s="8">
        <v>2.7210884353739999</v>
      </c>
    </row>
    <row r="4131" spans="3:12" x14ac:dyDescent="0.2">
      <c r="C4131" s="70"/>
      <c r="D4131" s="67"/>
      <c r="E4131" s="4" t="s">
        <v>37</v>
      </c>
      <c r="F4131" s="52" t="s">
        <v>625</v>
      </c>
      <c r="G4131" s="7">
        <v>16</v>
      </c>
      <c r="H4131" s="9">
        <v>31.25</v>
      </c>
      <c r="I4131" s="1">
        <v>6.25</v>
      </c>
      <c r="J4131" s="1">
        <v>6.25</v>
      </c>
      <c r="K4131" s="1">
        <v>18.75</v>
      </c>
      <c r="L4131" s="8">
        <v>37.5</v>
      </c>
    </row>
    <row r="4132" spans="3:12" x14ac:dyDescent="0.2">
      <c r="C4132" s="66" t="s">
        <v>38</v>
      </c>
      <c r="D4132" s="66" t="s">
        <v>23</v>
      </c>
      <c r="E4132" s="5" t="s">
        <v>39</v>
      </c>
      <c r="F4132" s="51" t="s">
        <v>624</v>
      </c>
      <c r="G4132" s="6">
        <v>458</v>
      </c>
      <c r="H4132" s="13">
        <v>66.812227074236006</v>
      </c>
      <c r="I4132" s="2">
        <v>5.458515283843</v>
      </c>
      <c r="J4132" s="2">
        <v>5.458515283843</v>
      </c>
      <c r="K4132" s="2">
        <v>17.903930131004</v>
      </c>
      <c r="L4132" s="11">
        <v>4.366812227074</v>
      </c>
    </row>
    <row r="4133" spans="3:12" x14ac:dyDescent="0.2">
      <c r="C4133" s="70"/>
      <c r="D4133" s="67"/>
      <c r="E4133" s="4" t="s">
        <v>40</v>
      </c>
      <c r="F4133" s="52" t="s">
        <v>624</v>
      </c>
      <c r="G4133" s="7">
        <v>973</v>
      </c>
      <c r="H4133" s="9">
        <v>69.064748201439002</v>
      </c>
      <c r="I4133" s="1">
        <v>5.755395683453</v>
      </c>
      <c r="J4133" s="1">
        <v>6.1664953751280001</v>
      </c>
      <c r="K4133" s="1">
        <v>13.77183967112</v>
      </c>
      <c r="L4133" s="8">
        <v>5.2415210688589999</v>
      </c>
    </row>
    <row r="4134" spans="3:12" x14ac:dyDescent="0.2">
      <c r="C4134" s="70"/>
      <c r="D4134" s="67"/>
      <c r="E4134" s="4" t="s">
        <v>41</v>
      </c>
      <c r="F4134" s="52" t="s">
        <v>624</v>
      </c>
      <c r="G4134" s="7">
        <v>0</v>
      </c>
      <c r="H4134" s="17" t="s">
        <v>61</v>
      </c>
      <c r="I4134" s="3" t="s">
        <v>61</v>
      </c>
      <c r="J4134" s="3" t="s">
        <v>61</v>
      </c>
      <c r="K4134" s="3" t="s">
        <v>61</v>
      </c>
      <c r="L4134" s="18" t="s">
        <v>61</v>
      </c>
    </row>
    <row r="4135" spans="3:12" x14ac:dyDescent="0.2">
      <c r="C4135" s="70"/>
      <c r="D4135" s="67"/>
      <c r="E4135" s="4" t="s">
        <v>42</v>
      </c>
      <c r="F4135" s="52" t="s">
        <v>625</v>
      </c>
      <c r="G4135" s="7">
        <v>34</v>
      </c>
      <c r="H4135" s="9">
        <v>61.764705882352999</v>
      </c>
      <c r="I4135" s="1">
        <v>11.764705882353001</v>
      </c>
      <c r="J4135" s="1">
        <v>2.9411764705880001</v>
      </c>
      <c r="K4135" s="1">
        <v>14.705882352941</v>
      </c>
      <c r="L4135" s="8">
        <v>8.8235294117649996</v>
      </c>
    </row>
    <row r="4136" spans="3:12" x14ac:dyDescent="0.2">
      <c r="C4136" s="70"/>
      <c r="D4136" s="67"/>
      <c r="E4136" s="4" t="s">
        <v>43</v>
      </c>
      <c r="F4136" s="52" t="s">
        <v>625</v>
      </c>
      <c r="G4136" s="7">
        <v>10</v>
      </c>
      <c r="H4136" s="9">
        <v>60</v>
      </c>
      <c r="I4136" s="3" t="s">
        <v>61</v>
      </c>
      <c r="J4136" s="1">
        <v>30</v>
      </c>
      <c r="K4136" s="1">
        <v>10</v>
      </c>
      <c r="L4136" s="18" t="s">
        <v>61</v>
      </c>
    </row>
    <row r="4137" spans="3:12" x14ac:dyDescent="0.2">
      <c r="C4137" s="70"/>
      <c r="D4137" s="67"/>
      <c r="E4137" s="4" t="s">
        <v>44</v>
      </c>
      <c r="F4137" s="52" t="s">
        <v>625</v>
      </c>
      <c r="G4137" s="7">
        <v>31</v>
      </c>
      <c r="H4137" s="9">
        <v>61.290322580644997</v>
      </c>
      <c r="I4137" s="1">
        <v>3.2258064516129998</v>
      </c>
      <c r="J4137" s="3" t="s">
        <v>61</v>
      </c>
      <c r="K4137" s="1">
        <v>22.580645161290001</v>
      </c>
      <c r="L4137" s="8">
        <v>12.903225806451999</v>
      </c>
    </row>
    <row r="4138" spans="3:12" x14ac:dyDescent="0.2">
      <c r="C4138" s="70"/>
      <c r="D4138" s="67"/>
      <c r="E4138" s="4" t="s">
        <v>37</v>
      </c>
      <c r="F4138" s="52" t="s">
        <v>625</v>
      </c>
      <c r="G4138" s="7">
        <v>22</v>
      </c>
      <c r="H4138" s="9">
        <v>54.545454545455001</v>
      </c>
      <c r="I4138" s="1">
        <v>4.5454545454549997</v>
      </c>
      <c r="J4138" s="1">
        <v>4.5454545454549997</v>
      </c>
      <c r="K4138" s="1">
        <v>22.727272727273</v>
      </c>
      <c r="L4138" s="8">
        <v>13.636363636364001</v>
      </c>
    </row>
    <row r="4139" spans="3:12" x14ac:dyDescent="0.2">
      <c r="C4139" s="70"/>
      <c r="D4139" s="66" t="s">
        <v>20</v>
      </c>
      <c r="E4139" s="5" t="s">
        <v>39</v>
      </c>
      <c r="F4139" s="51" t="s">
        <v>624</v>
      </c>
      <c r="G4139" s="6">
        <v>175</v>
      </c>
      <c r="H4139" s="13">
        <v>66.285714285713993</v>
      </c>
      <c r="I4139" s="2">
        <v>9.7142857142859995</v>
      </c>
      <c r="J4139" s="2">
        <v>6.8571428571429998</v>
      </c>
      <c r="K4139" s="2">
        <v>13.142857142857</v>
      </c>
      <c r="L4139" s="11">
        <v>4</v>
      </c>
    </row>
    <row r="4140" spans="3:12" x14ac:dyDescent="0.2">
      <c r="C4140" s="70"/>
      <c r="D4140" s="67"/>
      <c r="E4140" s="4" t="s">
        <v>40</v>
      </c>
      <c r="F4140" s="52" t="s">
        <v>624</v>
      </c>
      <c r="G4140" s="7">
        <v>538</v>
      </c>
      <c r="H4140" s="9">
        <v>70.817843866171003</v>
      </c>
      <c r="I4140" s="1">
        <v>5.9479553903350002</v>
      </c>
      <c r="J4140" s="1">
        <v>5.9479553903350002</v>
      </c>
      <c r="K4140" s="1">
        <v>13.940520446097</v>
      </c>
      <c r="L4140" s="8">
        <v>3.345724907063</v>
      </c>
    </row>
    <row r="4141" spans="3:12" x14ac:dyDescent="0.2">
      <c r="C4141" s="70"/>
      <c r="D4141" s="67"/>
      <c r="E4141" s="4" t="s">
        <v>41</v>
      </c>
      <c r="F4141" s="52" t="s">
        <v>624</v>
      </c>
      <c r="G4141" s="7">
        <v>0</v>
      </c>
      <c r="H4141" s="17" t="s">
        <v>61</v>
      </c>
      <c r="I4141" s="3" t="s">
        <v>61</v>
      </c>
      <c r="J4141" s="3" t="s">
        <v>61</v>
      </c>
      <c r="K4141" s="3" t="s">
        <v>61</v>
      </c>
      <c r="L4141" s="18" t="s">
        <v>61</v>
      </c>
    </row>
    <row r="4142" spans="3:12" x14ac:dyDescent="0.2">
      <c r="C4142" s="70"/>
      <c r="D4142" s="67"/>
      <c r="E4142" s="4" t="s">
        <v>42</v>
      </c>
      <c r="F4142" s="52" t="s">
        <v>625</v>
      </c>
      <c r="G4142" s="7">
        <v>20</v>
      </c>
      <c r="H4142" s="9">
        <v>70</v>
      </c>
      <c r="I4142" s="1">
        <v>10</v>
      </c>
      <c r="J4142" s="3" t="s">
        <v>61</v>
      </c>
      <c r="K4142" s="1">
        <v>10</v>
      </c>
      <c r="L4142" s="8">
        <v>10</v>
      </c>
    </row>
    <row r="4143" spans="3:12" x14ac:dyDescent="0.2">
      <c r="C4143" s="70"/>
      <c r="D4143" s="67"/>
      <c r="E4143" s="4" t="s">
        <v>43</v>
      </c>
      <c r="F4143" s="52" t="s">
        <v>625</v>
      </c>
      <c r="G4143" s="7">
        <v>5</v>
      </c>
      <c r="H4143" s="9">
        <v>40</v>
      </c>
      <c r="I4143" s="3" t="s">
        <v>61</v>
      </c>
      <c r="J4143" s="1">
        <v>60</v>
      </c>
      <c r="K4143" s="3" t="s">
        <v>61</v>
      </c>
      <c r="L4143" s="18" t="s">
        <v>61</v>
      </c>
    </row>
    <row r="4144" spans="3:12" x14ac:dyDescent="0.2">
      <c r="C4144" s="70"/>
      <c r="D4144" s="67"/>
      <c r="E4144" s="4" t="s">
        <v>44</v>
      </c>
      <c r="F4144" s="52" t="s">
        <v>625</v>
      </c>
      <c r="G4144" s="7">
        <v>14</v>
      </c>
      <c r="H4144" s="9">
        <v>71.428571428571004</v>
      </c>
      <c r="I4144" s="1">
        <v>7.1428571428570002</v>
      </c>
      <c r="J4144" s="3" t="s">
        <v>61</v>
      </c>
      <c r="K4144" s="1">
        <v>14.285714285714</v>
      </c>
      <c r="L4144" s="8">
        <v>7.1428571428570002</v>
      </c>
    </row>
    <row r="4145" spans="3:12" x14ac:dyDescent="0.2">
      <c r="C4145" s="70"/>
      <c r="D4145" s="67"/>
      <c r="E4145" s="4" t="s">
        <v>37</v>
      </c>
      <c r="F4145" s="52" t="s">
        <v>625</v>
      </c>
      <c r="G4145" s="7">
        <v>11</v>
      </c>
      <c r="H4145" s="9">
        <v>45.454545454544999</v>
      </c>
      <c r="I4145" s="1">
        <v>9.0909090909089993</v>
      </c>
      <c r="J4145" s="1">
        <v>9.0909090909089993</v>
      </c>
      <c r="K4145" s="1">
        <v>18.181818181817999</v>
      </c>
      <c r="L4145" s="8">
        <v>18.181818181817999</v>
      </c>
    </row>
    <row r="4146" spans="3:12" x14ac:dyDescent="0.2">
      <c r="C4146" s="70"/>
      <c r="D4146" s="66" t="s">
        <v>21</v>
      </c>
      <c r="E4146" s="5" t="s">
        <v>39</v>
      </c>
      <c r="F4146" s="51" t="s">
        <v>624</v>
      </c>
      <c r="G4146" s="6">
        <v>283</v>
      </c>
      <c r="H4146" s="13">
        <v>67.137809187279004</v>
      </c>
      <c r="I4146" s="2">
        <v>2.8268551236750001</v>
      </c>
      <c r="J4146" s="2">
        <v>4.5936395759720003</v>
      </c>
      <c r="K4146" s="2">
        <v>20.848056537102</v>
      </c>
      <c r="L4146" s="11">
        <v>4.5936395759720003</v>
      </c>
    </row>
    <row r="4147" spans="3:12" x14ac:dyDescent="0.2">
      <c r="C4147" s="70"/>
      <c r="D4147" s="67"/>
      <c r="E4147" s="4" t="s">
        <v>40</v>
      </c>
      <c r="F4147" s="52" t="s">
        <v>624</v>
      </c>
      <c r="G4147" s="7">
        <v>435</v>
      </c>
      <c r="H4147" s="9">
        <v>66.896551724138007</v>
      </c>
      <c r="I4147" s="1">
        <v>5.5172413793099997</v>
      </c>
      <c r="J4147" s="1">
        <v>6.4367816091950001</v>
      </c>
      <c r="K4147" s="1">
        <v>13.563218390805</v>
      </c>
      <c r="L4147" s="8">
        <v>7.5862068965520004</v>
      </c>
    </row>
    <row r="4148" spans="3:12" x14ac:dyDescent="0.2">
      <c r="C4148" s="70"/>
      <c r="D4148" s="67"/>
      <c r="E4148" s="4" t="s">
        <v>41</v>
      </c>
      <c r="F4148" s="52" t="s">
        <v>624</v>
      </c>
      <c r="G4148" s="7">
        <v>0</v>
      </c>
      <c r="H4148" s="17" t="s">
        <v>61</v>
      </c>
      <c r="I4148" s="3" t="s">
        <v>61</v>
      </c>
      <c r="J4148" s="3" t="s">
        <v>61</v>
      </c>
      <c r="K4148" s="3" t="s">
        <v>61</v>
      </c>
      <c r="L4148" s="18" t="s">
        <v>61</v>
      </c>
    </row>
    <row r="4149" spans="3:12" x14ac:dyDescent="0.2">
      <c r="C4149" s="70"/>
      <c r="D4149" s="67"/>
      <c r="E4149" s="4" t="s">
        <v>42</v>
      </c>
      <c r="F4149" s="52" t="s">
        <v>625</v>
      </c>
      <c r="G4149" s="7">
        <v>14</v>
      </c>
      <c r="H4149" s="9">
        <v>50</v>
      </c>
      <c r="I4149" s="1">
        <v>14.285714285714</v>
      </c>
      <c r="J4149" s="1">
        <v>7.1428571428570002</v>
      </c>
      <c r="K4149" s="1">
        <v>21.428571428571001</v>
      </c>
      <c r="L4149" s="8">
        <v>7.1428571428570002</v>
      </c>
    </row>
    <row r="4150" spans="3:12" x14ac:dyDescent="0.2">
      <c r="C4150" s="70"/>
      <c r="D4150" s="67"/>
      <c r="E4150" s="4" t="s">
        <v>43</v>
      </c>
      <c r="F4150" s="52" t="s">
        <v>625</v>
      </c>
      <c r="G4150" s="7">
        <v>5</v>
      </c>
      <c r="H4150" s="9">
        <v>80</v>
      </c>
      <c r="I4150" s="3" t="s">
        <v>61</v>
      </c>
      <c r="J4150" s="3" t="s">
        <v>61</v>
      </c>
      <c r="K4150" s="1">
        <v>20</v>
      </c>
      <c r="L4150" s="18" t="s">
        <v>61</v>
      </c>
    </row>
    <row r="4151" spans="3:12" x14ac:dyDescent="0.2">
      <c r="C4151" s="70"/>
      <c r="D4151" s="67"/>
      <c r="E4151" s="4" t="s">
        <v>44</v>
      </c>
      <c r="F4151" s="52" t="s">
        <v>625</v>
      </c>
      <c r="G4151" s="7">
        <v>17</v>
      </c>
      <c r="H4151" s="9">
        <v>52.941176470587997</v>
      </c>
      <c r="I4151" s="3" t="s">
        <v>61</v>
      </c>
      <c r="J4151" s="3" t="s">
        <v>61</v>
      </c>
      <c r="K4151" s="1">
        <v>29.411764705882</v>
      </c>
      <c r="L4151" s="8">
        <v>17.647058823529001</v>
      </c>
    </row>
    <row r="4152" spans="3:12" x14ac:dyDescent="0.2">
      <c r="C4152" s="70"/>
      <c r="D4152" s="67"/>
      <c r="E4152" s="4" t="s">
        <v>37</v>
      </c>
      <c r="F4152" s="52" t="s">
        <v>625</v>
      </c>
      <c r="G4152" s="7">
        <v>11</v>
      </c>
      <c r="H4152" s="9">
        <v>63.636363636364003</v>
      </c>
      <c r="I4152" s="3" t="s">
        <v>61</v>
      </c>
      <c r="J4152" s="3" t="s">
        <v>61</v>
      </c>
      <c r="K4152" s="1">
        <v>27.272727272727</v>
      </c>
      <c r="L4152" s="8">
        <v>9.0909090909089993</v>
      </c>
    </row>
    <row r="4153" spans="3:12" x14ac:dyDescent="0.2">
      <c r="C4153" s="66" t="s">
        <v>45</v>
      </c>
      <c r="D4153" s="64" t="s">
        <v>19</v>
      </c>
      <c r="E4153" s="5" t="s">
        <v>46</v>
      </c>
      <c r="F4153" s="51" t="s">
        <v>624</v>
      </c>
      <c r="G4153" s="6">
        <v>770</v>
      </c>
      <c r="H4153" s="13">
        <v>68.051948051948003</v>
      </c>
      <c r="I4153" s="2">
        <v>6.2337662337659996</v>
      </c>
      <c r="J4153" s="2">
        <v>5.5844155844159999</v>
      </c>
      <c r="K4153" s="2">
        <v>15.584415584416</v>
      </c>
      <c r="L4153" s="11">
        <v>4.5454545454549997</v>
      </c>
    </row>
    <row r="4154" spans="3:12" ht="26" x14ac:dyDescent="0.2">
      <c r="C4154" s="70"/>
      <c r="D4154" s="65"/>
      <c r="E4154" s="4" t="s">
        <v>47</v>
      </c>
      <c r="F4154" s="52" t="s">
        <v>624</v>
      </c>
      <c r="G4154" s="7">
        <v>335</v>
      </c>
      <c r="H4154" s="9">
        <v>70.149253731342995</v>
      </c>
      <c r="I4154" s="1">
        <v>5.3731343283579998</v>
      </c>
      <c r="J4154" s="1">
        <v>6.5671641791040001</v>
      </c>
      <c r="K4154" s="1">
        <v>13.731343283582</v>
      </c>
      <c r="L4154" s="8">
        <v>4.1791044776120003</v>
      </c>
    </row>
    <row r="4155" spans="3:12" x14ac:dyDescent="0.2">
      <c r="C4155" s="70"/>
      <c r="D4155" s="65"/>
      <c r="E4155" s="4" t="s">
        <v>48</v>
      </c>
      <c r="F4155" s="52" t="s">
        <v>625</v>
      </c>
      <c r="G4155" s="7">
        <v>34</v>
      </c>
      <c r="H4155" s="9">
        <v>76.470588235294002</v>
      </c>
      <c r="I4155" s="3" t="s">
        <v>61</v>
      </c>
      <c r="J4155" s="1">
        <v>2.9411764705880001</v>
      </c>
      <c r="K4155" s="1">
        <v>8.8235294117649996</v>
      </c>
      <c r="L4155" s="8">
        <v>11.764705882353001</v>
      </c>
    </row>
    <row r="4156" spans="3:12" ht="39" x14ac:dyDescent="0.2">
      <c r="C4156" s="70"/>
      <c r="D4156" s="65"/>
      <c r="E4156" s="4" t="s">
        <v>49</v>
      </c>
      <c r="F4156" s="52" t="s">
        <v>624</v>
      </c>
      <c r="G4156" s="7">
        <v>318</v>
      </c>
      <c r="H4156" s="9">
        <v>65.723270440251994</v>
      </c>
      <c r="I4156" s="1">
        <v>4.7169811320750004</v>
      </c>
      <c r="J4156" s="1">
        <v>7.2327044025160001</v>
      </c>
      <c r="K4156" s="1">
        <v>16.666666666666998</v>
      </c>
      <c r="L4156" s="8">
        <v>5.660377358491</v>
      </c>
    </row>
    <row r="4157" spans="3:12" x14ac:dyDescent="0.2">
      <c r="C4157" s="70"/>
      <c r="D4157" s="65"/>
      <c r="E4157" s="4" t="s">
        <v>50</v>
      </c>
      <c r="F4157" s="52" t="s">
        <v>625</v>
      </c>
      <c r="G4157" s="7">
        <v>18</v>
      </c>
      <c r="H4157" s="9">
        <v>55.555555555555998</v>
      </c>
      <c r="I4157" s="1">
        <v>5.5555555555560003</v>
      </c>
      <c r="J4157" s="3" t="s">
        <v>61</v>
      </c>
      <c r="K4157" s="1">
        <v>22.222222222222001</v>
      </c>
      <c r="L4157" s="8">
        <v>16.666666666666998</v>
      </c>
    </row>
    <row r="4158" spans="3:12" x14ac:dyDescent="0.2">
      <c r="C4158" s="70"/>
      <c r="D4158" s="65"/>
      <c r="E4158" s="4" t="s">
        <v>44</v>
      </c>
      <c r="F4158" s="52" t="s">
        <v>625</v>
      </c>
      <c r="G4158" s="7">
        <v>25</v>
      </c>
      <c r="H4158" s="9">
        <v>64</v>
      </c>
      <c r="I4158" s="1">
        <v>12</v>
      </c>
      <c r="J4158" s="3" t="s">
        <v>61</v>
      </c>
      <c r="K4158" s="1">
        <v>24</v>
      </c>
      <c r="L4158" s="18" t="s">
        <v>61</v>
      </c>
    </row>
    <row r="4159" spans="3:12" x14ac:dyDescent="0.2">
      <c r="C4159" s="70"/>
      <c r="D4159" s="65"/>
      <c r="E4159" s="4" t="s">
        <v>37</v>
      </c>
      <c r="F4159" s="52" t="s">
        <v>625</v>
      </c>
      <c r="G4159" s="7">
        <v>28</v>
      </c>
      <c r="H4159" s="9">
        <v>57.142857142856997</v>
      </c>
      <c r="I4159" s="1">
        <v>7.1428571428570002</v>
      </c>
      <c r="J4159" s="1">
        <v>3.5714285714290002</v>
      </c>
      <c r="K4159" s="1">
        <v>7.1428571428570002</v>
      </c>
      <c r="L4159" s="8">
        <v>25</v>
      </c>
    </row>
    <row r="4160" spans="3:12" x14ac:dyDescent="0.2">
      <c r="C4160" s="70"/>
      <c r="D4160" s="65"/>
      <c r="E4160" s="4" t="s">
        <v>51</v>
      </c>
      <c r="F4160" s="52" t="s">
        <v>624</v>
      </c>
      <c r="G4160" s="7">
        <v>1105</v>
      </c>
      <c r="H4160" s="9">
        <v>68.687782805430004</v>
      </c>
      <c r="I4160" s="1">
        <v>5.9728506787329998</v>
      </c>
      <c r="J4160" s="1">
        <v>5.8823529411760003</v>
      </c>
      <c r="K4160" s="1">
        <v>15.022624434389</v>
      </c>
      <c r="L4160" s="8">
        <v>4.4343891402709996</v>
      </c>
    </row>
    <row r="4161" spans="2:22" x14ac:dyDescent="0.2">
      <c r="C4161" s="70"/>
      <c r="D4161" s="65"/>
      <c r="E4161" s="4" t="s">
        <v>52</v>
      </c>
      <c r="F4161" s="52" t="s">
        <v>624</v>
      </c>
      <c r="G4161" s="7">
        <v>352</v>
      </c>
      <c r="H4161" s="9">
        <v>66.761363636363996</v>
      </c>
      <c r="I4161" s="1">
        <v>4.261363636364</v>
      </c>
      <c r="J4161" s="1">
        <v>6.8181818181820004</v>
      </c>
      <c r="K4161" s="1">
        <v>15.909090909091001</v>
      </c>
      <c r="L4161" s="8">
        <v>6.25</v>
      </c>
    </row>
    <row r="4162" spans="2:22" x14ac:dyDescent="0.2">
      <c r="C4162" s="66" t="s">
        <v>53</v>
      </c>
      <c r="D4162" s="64" t="s">
        <v>19</v>
      </c>
      <c r="E4162" s="5" t="s">
        <v>54</v>
      </c>
      <c r="F4162" s="51" t="s">
        <v>624</v>
      </c>
      <c r="G4162" s="6">
        <v>513</v>
      </c>
      <c r="H4162" s="13">
        <v>67.251461988304001</v>
      </c>
      <c r="I4162" s="2">
        <v>4.8732943469789998</v>
      </c>
      <c r="J4162" s="2">
        <v>6.6276803118909999</v>
      </c>
      <c r="K4162" s="2">
        <v>15.789473684211</v>
      </c>
      <c r="L4162" s="11">
        <v>5.4580896686160001</v>
      </c>
    </row>
    <row r="4163" spans="2:22" x14ac:dyDescent="0.2">
      <c r="C4163" s="70"/>
      <c r="D4163" s="65"/>
      <c r="E4163" s="4" t="s">
        <v>55</v>
      </c>
      <c r="F4163" s="52" t="s">
        <v>624</v>
      </c>
      <c r="G4163" s="7">
        <v>639</v>
      </c>
      <c r="H4163" s="9">
        <v>65.414710485133</v>
      </c>
      <c r="I4163" s="1">
        <v>6.8857589984349996</v>
      </c>
      <c r="J4163" s="1">
        <v>5.7902973395929997</v>
      </c>
      <c r="K4163" s="1">
        <v>15.649452269171</v>
      </c>
      <c r="L4163" s="8">
        <v>6.2597809076680004</v>
      </c>
    </row>
    <row r="4164" spans="2:22" x14ac:dyDescent="0.2">
      <c r="C4164" s="70"/>
      <c r="D4164" s="65"/>
      <c r="E4164" s="4" t="s">
        <v>56</v>
      </c>
      <c r="F4164" s="52" t="s">
        <v>624</v>
      </c>
      <c r="G4164" s="7">
        <v>376</v>
      </c>
      <c r="H4164" s="9">
        <v>72.606382978723005</v>
      </c>
      <c r="I4164" s="1">
        <v>4.787234042553</v>
      </c>
      <c r="J4164" s="1">
        <v>5.0531914893619998</v>
      </c>
      <c r="K4164" s="1">
        <v>14.095744680851</v>
      </c>
      <c r="L4164" s="8">
        <v>3.4574468085109999</v>
      </c>
    </row>
    <row r="4165" spans="2:22" x14ac:dyDescent="0.2">
      <c r="C4165" s="66" t="s">
        <v>57</v>
      </c>
      <c r="D4165" s="64" t="s">
        <v>19</v>
      </c>
      <c r="E4165" s="5" t="s">
        <v>58</v>
      </c>
      <c r="F4165" s="51" t="s">
        <v>624</v>
      </c>
      <c r="G4165" s="6">
        <v>537</v>
      </c>
      <c r="H4165" s="13">
        <v>70.391061452513995</v>
      </c>
      <c r="I4165" s="2">
        <v>4.4692737430170002</v>
      </c>
      <c r="J4165" s="2">
        <v>5.5865921787710002</v>
      </c>
      <c r="K4165" s="2">
        <v>15.456238361265999</v>
      </c>
      <c r="L4165" s="11">
        <v>4.0968342644320002</v>
      </c>
    </row>
    <row r="4166" spans="2:22" x14ac:dyDescent="0.2">
      <c r="C4166" s="67"/>
      <c r="D4166" s="65"/>
      <c r="E4166" s="4" t="s">
        <v>59</v>
      </c>
      <c r="F4166" s="52" t="s">
        <v>624</v>
      </c>
      <c r="G4166" s="7">
        <v>682</v>
      </c>
      <c r="H4166" s="9">
        <v>66.275659824046997</v>
      </c>
      <c r="I4166" s="1">
        <v>6.304985337243</v>
      </c>
      <c r="J4166" s="1">
        <v>5.4252199413489999</v>
      </c>
      <c r="K4166" s="1">
        <v>15.102639296188</v>
      </c>
      <c r="L4166" s="8">
        <v>6.8914956011730002</v>
      </c>
    </row>
    <row r="4167" spans="2:22" x14ac:dyDescent="0.2">
      <c r="C4167" s="71"/>
      <c r="D4167" s="68"/>
      <c r="E4167" s="19" t="s">
        <v>60</v>
      </c>
      <c r="F4167" s="53" t="s">
        <v>624</v>
      </c>
      <c r="G4167" s="21">
        <v>309</v>
      </c>
      <c r="H4167" s="36">
        <v>66.666666666666998</v>
      </c>
      <c r="I4167" s="16">
        <v>6.472491909385</v>
      </c>
      <c r="J4167" s="16">
        <v>7.4433656957930001</v>
      </c>
      <c r="K4167" s="16">
        <v>15.533980582524</v>
      </c>
      <c r="L4167" s="34">
        <v>3.8834951456310001</v>
      </c>
    </row>
    <row r="4168" spans="2:22" x14ac:dyDescent="0.2">
      <c r="C4168" s="44" t="s">
        <v>626</v>
      </c>
    </row>
    <row r="4169" spans="2:22" x14ac:dyDescent="0.2">
      <c r="B4169" s="22" t="str">
        <f xml:space="preserve"> HYPERLINK("#'目次'!B56", "[50]")</f>
        <v>[50]</v>
      </c>
      <c r="C4169" s="58" t="s">
        <v>568</v>
      </c>
      <c r="D4169" s="59"/>
      <c r="E4169" s="59"/>
      <c r="F4169" s="59"/>
      <c r="G4169" s="59"/>
      <c r="H4169" s="59"/>
      <c r="I4169" s="59"/>
      <c r="J4169" s="59"/>
      <c r="K4169" s="59"/>
      <c r="L4169" s="59"/>
      <c r="M4169" s="59"/>
      <c r="N4169" s="59"/>
      <c r="O4169" s="59"/>
      <c r="P4169" s="59"/>
      <c r="Q4169" s="59"/>
      <c r="R4169" s="59"/>
      <c r="S4169" s="59"/>
      <c r="T4169" s="59"/>
      <c r="U4169" s="59"/>
      <c r="V4169" s="59"/>
    </row>
    <row r="4172" spans="2:22" x14ac:dyDescent="0.2">
      <c r="C4172" s="58" t="s">
        <v>13</v>
      </c>
      <c r="D4172" s="59"/>
      <c r="E4172" s="59"/>
      <c r="F4172" s="59"/>
      <c r="G4172" s="59"/>
      <c r="H4172" s="59"/>
      <c r="I4172" s="59"/>
      <c r="J4172" s="59"/>
      <c r="K4172" s="59"/>
      <c r="L4172" s="59"/>
      <c r="M4172" s="59"/>
      <c r="N4172" s="59"/>
      <c r="O4172" s="59"/>
      <c r="P4172" s="59"/>
      <c r="Q4172" s="59"/>
      <c r="R4172" s="59"/>
      <c r="S4172" s="59"/>
      <c r="T4172" s="59"/>
      <c r="U4172" s="59"/>
      <c r="V4172" s="59"/>
    </row>
    <row r="4173" spans="2:22" ht="91" x14ac:dyDescent="0.2">
      <c r="C4173" s="60"/>
      <c r="D4173" s="61"/>
      <c r="E4173" s="61"/>
      <c r="F4173" s="61"/>
      <c r="G4173" s="20" t="s">
        <v>14</v>
      </c>
      <c r="H4173" s="25" t="s">
        <v>569</v>
      </c>
      <c r="I4173" s="10" t="s">
        <v>570</v>
      </c>
      <c r="J4173" s="10" t="s">
        <v>571</v>
      </c>
      <c r="K4173" s="10" t="s">
        <v>572</v>
      </c>
      <c r="L4173" s="10" t="s">
        <v>573</v>
      </c>
      <c r="M4173" s="10" t="s">
        <v>574</v>
      </c>
      <c r="N4173" s="10" t="s">
        <v>575</v>
      </c>
      <c r="O4173" s="10" t="s">
        <v>576</v>
      </c>
      <c r="P4173" s="10" t="s">
        <v>577</v>
      </c>
      <c r="Q4173" s="10" t="s">
        <v>578</v>
      </c>
      <c r="R4173" s="10" t="s">
        <v>579</v>
      </c>
      <c r="S4173" s="10" t="s">
        <v>44</v>
      </c>
      <c r="T4173" s="10" t="s">
        <v>37</v>
      </c>
      <c r="U4173" s="26" t="s">
        <v>137</v>
      </c>
    </row>
    <row r="4174" spans="2:22" x14ac:dyDescent="0.2">
      <c r="C4174" s="62"/>
      <c r="D4174" s="63"/>
      <c r="E4174" s="63"/>
      <c r="F4174" s="63"/>
      <c r="G4174" s="23"/>
      <c r="H4174" s="31"/>
      <c r="I4174" s="12"/>
      <c r="J4174" s="12"/>
      <c r="K4174" s="12"/>
      <c r="L4174" s="12"/>
      <c r="M4174" s="12"/>
      <c r="N4174" s="12"/>
      <c r="O4174" s="12"/>
      <c r="P4174" s="12"/>
      <c r="Q4174" s="12"/>
      <c r="R4174" s="12"/>
      <c r="S4174" s="12"/>
      <c r="T4174" s="12"/>
      <c r="U4174" s="28"/>
    </row>
    <row r="4175" spans="2:22" x14ac:dyDescent="0.2">
      <c r="C4175" s="24"/>
      <c r="D4175" s="30"/>
      <c r="E4175" s="29" t="s">
        <v>14</v>
      </c>
      <c r="F4175" s="50" t="s">
        <v>624</v>
      </c>
      <c r="G4175" s="27">
        <v>1528</v>
      </c>
      <c r="H4175" s="15">
        <v>43.913612565445</v>
      </c>
      <c r="I4175" s="15">
        <v>73.298429319372005</v>
      </c>
      <c r="J4175" s="15">
        <v>39.594240837695999</v>
      </c>
      <c r="K4175" s="15">
        <v>73.167539267015997</v>
      </c>
      <c r="L4175" s="15">
        <v>70.942408376963002</v>
      </c>
      <c r="M4175" s="15">
        <v>41.492146596859001</v>
      </c>
      <c r="N4175" s="15">
        <v>25.32722513089</v>
      </c>
      <c r="O4175" s="15">
        <v>66.230366492146999</v>
      </c>
      <c r="P4175" s="15">
        <v>44.371727748691001</v>
      </c>
      <c r="Q4175" s="15">
        <v>60.798429319371998</v>
      </c>
      <c r="R4175" s="15">
        <v>42.081151832461003</v>
      </c>
      <c r="S4175" s="15">
        <v>4.0575916230370002</v>
      </c>
      <c r="T4175" s="15">
        <v>4.319371727749</v>
      </c>
      <c r="U4175" s="33">
        <v>589.59424083769602</v>
      </c>
    </row>
    <row r="4176" spans="2:22" x14ac:dyDescent="0.2">
      <c r="C4176" s="69" t="s">
        <v>18</v>
      </c>
      <c r="D4176" s="64" t="s">
        <v>19</v>
      </c>
      <c r="E4176" s="5" t="s">
        <v>20</v>
      </c>
      <c r="F4176" s="51" t="s">
        <v>624</v>
      </c>
      <c r="G4176" s="6">
        <v>763</v>
      </c>
      <c r="H4176" s="13">
        <v>46.657929226736996</v>
      </c>
      <c r="I4176" s="2">
        <v>75.098296199214005</v>
      </c>
      <c r="J4176" s="2">
        <v>43.512450851899999</v>
      </c>
      <c r="K4176" s="2">
        <v>74.442988204456</v>
      </c>
      <c r="L4176" s="2">
        <v>68.545216251637996</v>
      </c>
      <c r="M4176" s="2">
        <v>38.532110091743</v>
      </c>
      <c r="N4176" s="2">
        <v>24.770642201834999</v>
      </c>
      <c r="O4176" s="2">
        <v>64.220183486238994</v>
      </c>
      <c r="P4176" s="2">
        <v>41.546526867628003</v>
      </c>
      <c r="Q4176" s="2">
        <v>62.254259501965997</v>
      </c>
      <c r="R4176" s="2">
        <v>39.711664482307</v>
      </c>
      <c r="S4176" s="2">
        <v>3.8007863695939998</v>
      </c>
      <c r="T4176" s="2">
        <v>3.9318479685450001</v>
      </c>
      <c r="U4176" s="11">
        <v>587.02490170380099</v>
      </c>
    </row>
    <row r="4177" spans="3:21" x14ac:dyDescent="0.2">
      <c r="C4177" s="70"/>
      <c r="D4177" s="65"/>
      <c r="E4177" s="4" t="s">
        <v>21</v>
      </c>
      <c r="F4177" s="52" t="s">
        <v>624</v>
      </c>
      <c r="G4177" s="7">
        <v>765</v>
      </c>
      <c r="H4177" s="9">
        <v>41.176470588234999</v>
      </c>
      <c r="I4177" s="1">
        <v>71.503267973855998</v>
      </c>
      <c r="J4177" s="1">
        <v>35.686274509804001</v>
      </c>
      <c r="K4177" s="1">
        <v>71.895424836600995</v>
      </c>
      <c r="L4177" s="1">
        <v>73.333333333333002</v>
      </c>
      <c r="M4177" s="1">
        <v>44.444444444444002</v>
      </c>
      <c r="N4177" s="1">
        <v>25.882352941175998</v>
      </c>
      <c r="O4177" s="1">
        <v>68.235294117647001</v>
      </c>
      <c r="P4177" s="1">
        <v>47.189542483659999</v>
      </c>
      <c r="Q4177" s="1">
        <v>59.346405228758002</v>
      </c>
      <c r="R4177" s="1">
        <v>44.444444444444002</v>
      </c>
      <c r="S4177" s="1">
        <v>4.313725490196</v>
      </c>
      <c r="T4177" s="1">
        <v>4.7058823529409999</v>
      </c>
      <c r="U4177" s="8">
        <v>592.15686274509801</v>
      </c>
    </row>
    <row r="4178" spans="3:21" x14ac:dyDescent="0.2">
      <c r="C4178" s="66" t="s">
        <v>22</v>
      </c>
      <c r="D4178" s="66" t="s">
        <v>23</v>
      </c>
      <c r="E4178" s="5" t="s">
        <v>24</v>
      </c>
      <c r="F4178" s="51" t="s">
        <v>624</v>
      </c>
      <c r="G4178" s="6">
        <v>302</v>
      </c>
      <c r="H4178" s="13">
        <v>50.993377483444</v>
      </c>
      <c r="I4178" s="2">
        <v>80.132450331125995</v>
      </c>
      <c r="J4178" s="2">
        <v>51.324503311257999</v>
      </c>
      <c r="K4178" s="2">
        <v>76.158940397351003</v>
      </c>
      <c r="L4178" s="2">
        <v>75.165562913906996</v>
      </c>
      <c r="M4178" s="2">
        <v>54.966887417218999</v>
      </c>
      <c r="N4178" s="2">
        <v>30.794701986755001</v>
      </c>
      <c r="O4178" s="2">
        <v>67.880794701987</v>
      </c>
      <c r="P4178" s="2">
        <v>51.986754966886998</v>
      </c>
      <c r="Q4178" s="2">
        <v>58.609271523178997</v>
      </c>
      <c r="R4178" s="2">
        <v>45.033112582781001</v>
      </c>
      <c r="S4178" s="2">
        <v>5.2980132450330002</v>
      </c>
      <c r="T4178" s="2">
        <v>2.3178807947019999</v>
      </c>
      <c r="U4178" s="11">
        <v>650.66225165562901</v>
      </c>
    </row>
    <row r="4179" spans="3:21" x14ac:dyDescent="0.2">
      <c r="C4179" s="70"/>
      <c r="D4179" s="67"/>
      <c r="E4179" s="4" t="s">
        <v>25</v>
      </c>
      <c r="F4179" s="52" t="s">
        <v>624</v>
      </c>
      <c r="G4179" s="7">
        <v>329</v>
      </c>
      <c r="H4179" s="9">
        <v>48.328267477204001</v>
      </c>
      <c r="I4179" s="1">
        <v>83.586626139817994</v>
      </c>
      <c r="J4179" s="1">
        <v>43.161094224924</v>
      </c>
      <c r="K4179" s="1">
        <v>79.331306990881004</v>
      </c>
      <c r="L4179" s="1">
        <v>77.203647416413006</v>
      </c>
      <c r="M4179" s="1">
        <v>42.553191489362</v>
      </c>
      <c r="N4179" s="1">
        <v>26.139817629178999</v>
      </c>
      <c r="O4179" s="1">
        <v>73.860182370820993</v>
      </c>
      <c r="P4179" s="1">
        <v>48.936170212766001</v>
      </c>
      <c r="Q4179" s="1">
        <v>60.486322188450004</v>
      </c>
      <c r="R4179" s="1">
        <v>40.121580547112004</v>
      </c>
      <c r="S4179" s="1">
        <v>2.4316109422490002</v>
      </c>
      <c r="T4179" s="1">
        <v>2.1276595744679998</v>
      </c>
      <c r="U4179" s="8">
        <v>628.26747720364699</v>
      </c>
    </row>
    <row r="4180" spans="3:21" x14ac:dyDescent="0.2">
      <c r="C4180" s="70"/>
      <c r="D4180" s="67"/>
      <c r="E4180" s="4" t="s">
        <v>26</v>
      </c>
      <c r="F4180" s="52" t="s">
        <v>624</v>
      </c>
      <c r="G4180" s="7">
        <v>355</v>
      </c>
      <c r="H4180" s="9">
        <v>46.760563380282001</v>
      </c>
      <c r="I4180" s="1">
        <v>73.802816901407994</v>
      </c>
      <c r="J4180" s="1">
        <v>35.774647887324001</v>
      </c>
      <c r="K4180" s="1">
        <v>74.366197183099004</v>
      </c>
      <c r="L4180" s="1">
        <v>71.549295774648002</v>
      </c>
      <c r="M4180" s="1">
        <v>41.690140845069998</v>
      </c>
      <c r="N4180" s="1">
        <v>24.788732394366001</v>
      </c>
      <c r="O4180" s="1">
        <v>71.549295774648002</v>
      </c>
      <c r="P4180" s="1">
        <v>41.408450704224997</v>
      </c>
      <c r="Q4180" s="1">
        <v>65.070422535210994</v>
      </c>
      <c r="R4180" s="1">
        <v>41.126760563380003</v>
      </c>
      <c r="S4180" s="1">
        <v>3.6619718309859999</v>
      </c>
      <c r="T4180" s="1">
        <v>3.380281690141</v>
      </c>
      <c r="U4180" s="8">
        <v>594.92957746478896</v>
      </c>
    </row>
    <row r="4181" spans="3:21" x14ac:dyDescent="0.2">
      <c r="C4181" s="70"/>
      <c r="D4181" s="67"/>
      <c r="E4181" s="4" t="s">
        <v>27</v>
      </c>
      <c r="F4181" s="52" t="s">
        <v>624</v>
      </c>
      <c r="G4181" s="7">
        <v>254</v>
      </c>
      <c r="H4181" s="9">
        <v>40.944881889763998</v>
      </c>
      <c r="I4181" s="1">
        <v>65.748031496063007</v>
      </c>
      <c r="J4181" s="1">
        <v>39.763779527559002</v>
      </c>
      <c r="K4181" s="1">
        <v>75.590551181102001</v>
      </c>
      <c r="L4181" s="1">
        <v>73.622047244094006</v>
      </c>
      <c r="M4181" s="1">
        <v>38.976377952756003</v>
      </c>
      <c r="N4181" s="1">
        <v>25.590551181102001</v>
      </c>
      <c r="O4181" s="1">
        <v>64.173228346456995</v>
      </c>
      <c r="P4181" s="1">
        <v>43.307086614173002</v>
      </c>
      <c r="Q4181" s="1">
        <v>61.811023622047003</v>
      </c>
      <c r="R4181" s="1">
        <v>41.732283464566997</v>
      </c>
      <c r="S4181" s="1">
        <v>3.9370078740159999</v>
      </c>
      <c r="T4181" s="1">
        <v>3.9370078740159999</v>
      </c>
      <c r="U4181" s="8">
        <v>579.13385826771696</v>
      </c>
    </row>
    <row r="4182" spans="3:21" x14ac:dyDescent="0.2">
      <c r="C4182" s="70"/>
      <c r="D4182" s="67"/>
      <c r="E4182" s="4" t="s">
        <v>28</v>
      </c>
      <c r="F4182" s="52" t="s">
        <v>624</v>
      </c>
      <c r="G4182" s="7">
        <v>288</v>
      </c>
      <c r="H4182" s="9">
        <v>30.555555555556001</v>
      </c>
      <c r="I4182" s="1">
        <v>60.416666666666998</v>
      </c>
      <c r="J4182" s="1">
        <v>27.777777777777999</v>
      </c>
      <c r="K4182" s="1">
        <v>59.375</v>
      </c>
      <c r="L4182" s="1">
        <v>56.25</v>
      </c>
      <c r="M4182" s="1">
        <v>28.125</v>
      </c>
      <c r="N4182" s="1">
        <v>19.097222222222001</v>
      </c>
      <c r="O4182" s="1">
        <v>51.041666666666998</v>
      </c>
      <c r="P4182" s="1">
        <v>35.763888888888999</v>
      </c>
      <c r="Q4182" s="1">
        <v>57.291666666666998</v>
      </c>
      <c r="R4182" s="1">
        <v>42.708333333333002</v>
      </c>
      <c r="S4182" s="1">
        <v>5.208333333333</v>
      </c>
      <c r="T4182" s="1">
        <v>10.416666666667</v>
      </c>
      <c r="U4182" s="8">
        <v>484.027777777778</v>
      </c>
    </row>
    <row r="4183" spans="3:21" x14ac:dyDescent="0.2">
      <c r="C4183" s="70"/>
      <c r="D4183" s="67"/>
      <c r="E4183" s="4" t="s">
        <v>29</v>
      </c>
      <c r="F4183" s="52" t="s">
        <v>624</v>
      </c>
      <c r="G4183" s="7">
        <v>1226</v>
      </c>
      <c r="H4183" s="9">
        <v>42.169657422512003</v>
      </c>
      <c r="I4183" s="1">
        <v>71.615008156607004</v>
      </c>
      <c r="J4183" s="1">
        <v>36.704730831973997</v>
      </c>
      <c r="K4183" s="1">
        <v>72.430668841761999</v>
      </c>
      <c r="L4183" s="1">
        <v>69.902120717781003</v>
      </c>
      <c r="M4183" s="1">
        <v>38.172920065253003</v>
      </c>
      <c r="N4183" s="1">
        <v>23.980424143556</v>
      </c>
      <c r="O4183" s="1">
        <v>65.823817292007007</v>
      </c>
      <c r="P4183" s="1">
        <v>42.495921696574001</v>
      </c>
      <c r="Q4183" s="1">
        <v>61.337683523654</v>
      </c>
      <c r="R4183" s="1">
        <v>41.353996737357001</v>
      </c>
      <c r="S4183" s="1">
        <v>3.7520391517129998</v>
      </c>
      <c r="T4183" s="1">
        <v>4.8123980424140003</v>
      </c>
      <c r="U4183" s="8">
        <v>574.55138662316494</v>
      </c>
    </row>
    <row r="4184" spans="3:21" x14ac:dyDescent="0.2">
      <c r="C4184" s="70"/>
      <c r="D4184" s="67"/>
      <c r="E4184" s="4" t="s">
        <v>30</v>
      </c>
      <c r="F4184" s="52" t="s">
        <v>624</v>
      </c>
      <c r="G4184" s="7">
        <v>542</v>
      </c>
      <c r="H4184" s="9">
        <v>35.424354243541998</v>
      </c>
      <c r="I4184" s="1">
        <v>62.915129151292</v>
      </c>
      <c r="J4184" s="1">
        <v>33.394833948338999</v>
      </c>
      <c r="K4184" s="1">
        <v>66.974169741696997</v>
      </c>
      <c r="L4184" s="1">
        <v>64.391143911439002</v>
      </c>
      <c r="M4184" s="1">
        <v>33.210332103321001</v>
      </c>
      <c r="N4184" s="1">
        <v>22.140221402213999</v>
      </c>
      <c r="O4184" s="1">
        <v>57.195571955719998</v>
      </c>
      <c r="P4184" s="1">
        <v>39.29889298893</v>
      </c>
      <c r="Q4184" s="1">
        <v>59.409594095941003</v>
      </c>
      <c r="R4184" s="1">
        <v>42.250922509224999</v>
      </c>
      <c r="S4184" s="1">
        <v>4.6125461254609998</v>
      </c>
      <c r="T4184" s="1">
        <v>7.3800738007379998</v>
      </c>
      <c r="U4184" s="8">
        <v>528.59778597785998</v>
      </c>
    </row>
    <row r="4185" spans="3:21" x14ac:dyDescent="0.2">
      <c r="C4185" s="70"/>
      <c r="D4185" s="66" t="s">
        <v>20</v>
      </c>
      <c r="E4185" s="5" t="s">
        <v>24</v>
      </c>
      <c r="F4185" s="51" t="s">
        <v>624</v>
      </c>
      <c r="G4185" s="6">
        <v>153</v>
      </c>
      <c r="H4185" s="13">
        <v>53.594771241830003</v>
      </c>
      <c r="I4185" s="2">
        <v>78.431372549019997</v>
      </c>
      <c r="J4185" s="2">
        <v>53.594771241830003</v>
      </c>
      <c r="K4185" s="2">
        <v>73.856209150327004</v>
      </c>
      <c r="L4185" s="2">
        <v>69.934640522875995</v>
      </c>
      <c r="M4185" s="2">
        <v>49.673202614379001</v>
      </c>
      <c r="N4185" s="2">
        <v>28.758169934641</v>
      </c>
      <c r="O4185" s="2">
        <v>62.745098039216003</v>
      </c>
      <c r="P4185" s="2">
        <v>46.405228758169997</v>
      </c>
      <c r="Q4185" s="2">
        <v>60.784313725490001</v>
      </c>
      <c r="R4185" s="2">
        <v>40.522875816993</v>
      </c>
      <c r="S4185" s="2">
        <v>7.8431372549020004</v>
      </c>
      <c r="T4185" s="2">
        <v>1.9607843137250001</v>
      </c>
      <c r="U4185" s="11">
        <v>628.10457516339898</v>
      </c>
    </row>
    <row r="4186" spans="3:21" x14ac:dyDescent="0.2">
      <c r="C4186" s="70"/>
      <c r="D4186" s="67"/>
      <c r="E4186" s="4" t="s">
        <v>25</v>
      </c>
      <c r="F4186" s="52" t="s">
        <v>624</v>
      </c>
      <c r="G4186" s="7">
        <v>174</v>
      </c>
      <c r="H4186" s="9">
        <v>49.425287356322002</v>
      </c>
      <c r="I4186" s="1">
        <v>84.482758620690007</v>
      </c>
      <c r="J4186" s="1">
        <v>51.149425287356003</v>
      </c>
      <c r="K4186" s="1">
        <v>81.034482758620996</v>
      </c>
      <c r="L4186" s="1">
        <v>77.011494252874002</v>
      </c>
      <c r="M4186" s="1">
        <v>39.655172413792997</v>
      </c>
      <c r="N4186" s="1">
        <v>26.436781609194998</v>
      </c>
      <c r="O4186" s="1">
        <v>75.287356321838999</v>
      </c>
      <c r="P4186" s="1">
        <v>50.574712643677998</v>
      </c>
      <c r="Q4186" s="1">
        <v>66.091954022989</v>
      </c>
      <c r="R4186" s="1">
        <v>40.804597701149</v>
      </c>
      <c r="S4186" s="1">
        <v>2.8735632183909998</v>
      </c>
      <c r="T4186" s="1">
        <v>1.149425287356</v>
      </c>
      <c r="U4186" s="8">
        <v>645.97701149425302</v>
      </c>
    </row>
    <row r="4187" spans="3:21" x14ac:dyDescent="0.2">
      <c r="C4187" s="70"/>
      <c r="D4187" s="67"/>
      <c r="E4187" s="4" t="s">
        <v>26</v>
      </c>
      <c r="F4187" s="52" t="s">
        <v>624</v>
      </c>
      <c r="G4187" s="7">
        <v>180</v>
      </c>
      <c r="H4187" s="9">
        <v>51.111111111111001</v>
      </c>
      <c r="I4187" s="1">
        <v>77.777777777777999</v>
      </c>
      <c r="J4187" s="1">
        <v>39.444444444444002</v>
      </c>
      <c r="K4187" s="1">
        <v>75</v>
      </c>
      <c r="L4187" s="1">
        <v>69.444444444444002</v>
      </c>
      <c r="M4187" s="1">
        <v>40.555555555555998</v>
      </c>
      <c r="N4187" s="1">
        <v>26.111111111111001</v>
      </c>
      <c r="O4187" s="1">
        <v>70.555555555555998</v>
      </c>
      <c r="P4187" s="1">
        <v>38.888888888888999</v>
      </c>
      <c r="Q4187" s="1">
        <v>65.555555555555998</v>
      </c>
      <c r="R4187" s="1">
        <v>41.666666666666998</v>
      </c>
      <c r="S4187" s="1">
        <v>2.2222222222219998</v>
      </c>
      <c r="T4187" s="1">
        <v>3.333333333333</v>
      </c>
      <c r="U4187" s="8">
        <v>601.66666666666697</v>
      </c>
    </row>
    <row r="4188" spans="3:21" x14ac:dyDescent="0.2">
      <c r="C4188" s="70"/>
      <c r="D4188" s="67"/>
      <c r="E4188" s="4" t="s">
        <v>27</v>
      </c>
      <c r="F4188" s="52" t="s">
        <v>624</v>
      </c>
      <c r="G4188" s="7">
        <v>121</v>
      </c>
      <c r="H4188" s="9">
        <v>42.975206611570002</v>
      </c>
      <c r="I4188" s="1">
        <v>66.942148760330994</v>
      </c>
      <c r="J4188" s="1">
        <v>44.628099173553998</v>
      </c>
      <c r="K4188" s="1">
        <v>76.033057851240002</v>
      </c>
      <c r="L4188" s="1">
        <v>71.900826446281002</v>
      </c>
      <c r="M4188" s="1">
        <v>32.231404958677999</v>
      </c>
      <c r="N4188" s="1">
        <v>23.140495867769001</v>
      </c>
      <c r="O4188" s="1">
        <v>57.851239669420998</v>
      </c>
      <c r="P4188" s="1">
        <v>37.190082644627999</v>
      </c>
      <c r="Q4188" s="1">
        <v>59.504132231405002</v>
      </c>
      <c r="R4188" s="1">
        <v>35.537190082644997</v>
      </c>
      <c r="S4188" s="3" t="s">
        <v>61</v>
      </c>
      <c r="T4188" s="1">
        <v>4.9586776859499997</v>
      </c>
      <c r="U4188" s="8">
        <v>552.89256198347096</v>
      </c>
    </row>
    <row r="4189" spans="3:21" x14ac:dyDescent="0.2">
      <c r="C4189" s="70"/>
      <c r="D4189" s="67"/>
      <c r="E4189" s="4" t="s">
        <v>28</v>
      </c>
      <c r="F4189" s="52" t="s">
        <v>624</v>
      </c>
      <c r="G4189" s="7">
        <v>135</v>
      </c>
      <c r="H4189" s="9">
        <v>32.592592592593</v>
      </c>
      <c r="I4189" s="1">
        <v>62.962962962962997</v>
      </c>
      <c r="J4189" s="1">
        <v>26.666666666666998</v>
      </c>
      <c r="K4189" s="1">
        <v>64.444444444444002</v>
      </c>
      <c r="L4189" s="1">
        <v>51.851851851851997</v>
      </c>
      <c r="M4189" s="1">
        <v>27.407407407407</v>
      </c>
      <c r="N4189" s="1">
        <v>17.777777777777999</v>
      </c>
      <c r="O4189" s="1">
        <v>48.888888888888999</v>
      </c>
      <c r="P4189" s="1">
        <v>31.851851851852</v>
      </c>
      <c r="Q4189" s="1">
        <v>57.037037037037003</v>
      </c>
      <c r="R4189" s="1">
        <v>38.518518518519002</v>
      </c>
      <c r="S4189" s="1">
        <v>5.9259259259260002</v>
      </c>
      <c r="T4189" s="1">
        <v>9.6296296296299992</v>
      </c>
      <c r="U4189" s="8">
        <v>475.555555555556</v>
      </c>
    </row>
    <row r="4190" spans="3:21" x14ac:dyDescent="0.2">
      <c r="C4190" s="70"/>
      <c r="D4190" s="67"/>
      <c r="E4190" s="4" t="s">
        <v>29</v>
      </c>
      <c r="F4190" s="52" t="s">
        <v>624</v>
      </c>
      <c r="G4190" s="7">
        <v>610</v>
      </c>
      <c r="H4190" s="9">
        <v>44.918032786885</v>
      </c>
      <c r="I4190" s="1">
        <v>74.262295081966997</v>
      </c>
      <c r="J4190" s="1">
        <v>40.983606557377001</v>
      </c>
      <c r="K4190" s="1">
        <v>74.590163934426002</v>
      </c>
      <c r="L4190" s="1">
        <v>68.196721311475002</v>
      </c>
      <c r="M4190" s="1">
        <v>35.737704918033003</v>
      </c>
      <c r="N4190" s="1">
        <v>23.770491803279</v>
      </c>
      <c r="O4190" s="1">
        <v>64.590163934426002</v>
      </c>
      <c r="P4190" s="1">
        <v>40.327868852458998</v>
      </c>
      <c r="Q4190" s="1">
        <v>62.622950819671999</v>
      </c>
      <c r="R4190" s="1">
        <v>39.508196721311002</v>
      </c>
      <c r="S4190" s="1">
        <v>2.7868852459019999</v>
      </c>
      <c r="T4190" s="1">
        <v>4.4262295081970002</v>
      </c>
      <c r="U4190" s="8">
        <v>576.72131147540995</v>
      </c>
    </row>
    <row r="4191" spans="3:21" x14ac:dyDescent="0.2">
      <c r="C4191" s="70"/>
      <c r="D4191" s="67"/>
      <c r="E4191" s="4" t="s">
        <v>30</v>
      </c>
      <c r="F4191" s="52" t="s">
        <v>624</v>
      </c>
      <c r="G4191" s="7">
        <v>256</v>
      </c>
      <c r="H4191" s="9">
        <v>37.5</v>
      </c>
      <c r="I4191" s="1">
        <v>64.84375</v>
      </c>
      <c r="J4191" s="1">
        <v>35.15625</v>
      </c>
      <c r="K4191" s="1">
        <v>69.921875</v>
      </c>
      <c r="L4191" s="1">
        <v>61.328125</v>
      </c>
      <c r="M4191" s="1">
        <v>29.6875</v>
      </c>
      <c r="N4191" s="1">
        <v>20.3125</v>
      </c>
      <c r="O4191" s="1">
        <v>53.125</v>
      </c>
      <c r="P4191" s="1">
        <v>34.375</v>
      </c>
      <c r="Q4191" s="1">
        <v>58.203125</v>
      </c>
      <c r="R4191" s="1">
        <v>37.109375</v>
      </c>
      <c r="S4191" s="1">
        <v>3.125</v>
      </c>
      <c r="T4191" s="1">
        <v>7.421875</v>
      </c>
      <c r="U4191" s="8">
        <v>512.109375</v>
      </c>
    </row>
    <row r="4192" spans="3:21" x14ac:dyDescent="0.2">
      <c r="C4192" s="70"/>
      <c r="D4192" s="66" t="s">
        <v>21</v>
      </c>
      <c r="E4192" s="5" t="s">
        <v>24</v>
      </c>
      <c r="F4192" s="51" t="s">
        <v>624</v>
      </c>
      <c r="G4192" s="6">
        <v>149</v>
      </c>
      <c r="H4192" s="13">
        <v>48.322147651007</v>
      </c>
      <c r="I4192" s="2">
        <v>81.879194630871993</v>
      </c>
      <c r="J4192" s="2">
        <v>48.993288590604003</v>
      </c>
      <c r="K4192" s="2">
        <v>78.523489932885994</v>
      </c>
      <c r="L4192" s="2">
        <v>80.536912751678003</v>
      </c>
      <c r="M4192" s="2">
        <v>60.402684563758001</v>
      </c>
      <c r="N4192" s="2">
        <v>32.885906040267997</v>
      </c>
      <c r="O4192" s="2">
        <v>73.154362416107006</v>
      </c>
      <c r="P4192" s="2">
        <v>57.718120805368997</v>
      </c>
      <c r="Q4192" s="2">
        <v>56.375838926173998</v>
      </c>
      <c r="R4192" s="2">
        <v>49.664429530200998</v>
      </c>
      <c r="S4192" s="2">
        <v>2.6845637583889999</v>
      </c>
      <c r="T4192" s="2">
        <v>2.6845637583889999</v>
      </c>
      <c r="U4192" s="11">
        <v>673.825503355705</v>
      </c>
    </row>
    <row r="4193" spans="3:21" x14ac:dyDescent="0.2">
      <c r="C4193" s="70"/>
      <c r="D4193" s="67"/>
      <c r="E4193" s="4" t="s">
        <v>25</v>
      </c>
      <c r="F4193" s="52" t="s">
        <v>624</v>
      </c>
      <c r="G4193" s="7">
        <v>155</v>
      </c>
      <c r="H4193" s="9">
        <v>47.096774193548001</v>
      </c>
      <c r="I4193" s="1">
        <v>82.580645161289993</v>
      </c>
      <c r="J4193" s="1">
        <v>34.193548387097003</v>
      </c>
      <c r="K4193" s="1">
        <v>77.419354838710007</v>
      </c>
      <c r="L4193" s="1">
        <v>77.419354838710007</v>
      </c>
      <c r="M4193" s="1">
        <v>45.806451612902997</v>
      </c>
      <c r="N4193" s="1">
        <v>25.806451612903</v>
      </c>
      <c r="O4193" s="1">
        <v>72.258064516128997</v>
      </c>
      <c r="P4193" s="1">
        <v>47.096774193548001</v>
      </c>
      <c r="Q4193" s="1">
        <v>54.193548387097003</v>
      </c>
      <c r="R4193" s="1">
        <v>39.354838709676997</v>
      </c>
      <c r="S4193" s="1">
        <v>1.935483870968</v>
      </c>
      <c r="T4193" s="1">
        <v>3.2258064516129998</v>
      </c>
      <c r="U4193" s="8">
        <v>608.38709677419399</v>
      </c>
    </row>
    <row r="4194" spans="3:21" x14ac:dyDescent="0.2">
      <c r="C4194" s="70"/>
      <c r="D4194" s="67"/>
      <c r="E4194" s="4" t="s">
        <v>26</v>
      </c>
      <c r="F4194" s="52" t="s">
        <v>624</v>
      </c>
      <c r="G4194" s="7">
        <v>175</v>
      </c>
      <c r="H4194" s="9">
        <v>42.285714285714</v>
      </c>
      <c r="I4194" s="1">
        <v>69.714285714286007</v>
      </c>
      <c r="J4194" s="1">
        <v>32</v>
      </c>
      <c r="K4194" s="1">
        <v>73.714285714286007</v>
      </c>
      <c r="L4194" s="1">
        <v>73.714285714286007</v>
      </c>
      <c r="M4194" s="1">
        <v>42.857142857143003</v>
      </c>
      <c r="N4194" s="1">
        <v>23.428571428571001</v>
      </c>
      <c r="O4194" s="1">
        <v>72.571428571428996</v>
      </c>
      <c r="P4194" s="1">
        <v>44</v>
      </c>
      <c r="Q4194" s="1">
        <v>64.571428571428996</v>
      </c>
      <c r="R4194" s="1">
        <v>40.571428571429003</v>
      </c>
      <c r="S4194" s="1">
        <v>5.1428571428570002</v>
      </c>
      <c r="T4194" s="1">
        <v>3.4285714285709998</v>
      </c>
      <c r="U4194" s="8">
        <v>588</v>
      </c>
    </row>
    <row r="4195" spans="3:21" x14ac:dyDescent="0.2">
      <c r="C4195" s="70"/>
      <c r="D4195" s="67"/>
      <c r="E4195" s="4" t="s">
        <v>27</v>
      </c>
      <c r="F4195" s="52" t="s">
        <v>624</v>
      </c>
      <c r="G4195" s="7">
        <v>133</v>
      </c>
      <c r="H4195" s="9">
        <v>39.097744360901999</v>
      </c>
      <c r="I4195" s="1">
        <v>64.661654135337997</v>
      </c>
      <c r="J4195" s="1">
        <v>35.338345864662003</v>
      </c>
      <c r="K4195" s="1">
        <v>75.187969924811995</v>
      </c>
      <c r="L4195" s="1">
        <v>75.187969924811995</v>
      </c>
      <c r="M4195" s="1">
        <v>45.112781954886998</v>
      </c>
      <c r="N4195" s="1">
        <v>27.81954887218</v>
      </c>
      <c r="O4195" s="1">
        <v>69.924812030075003</v>
      </c>
      <c r="P4195" s="1">
        <v>48.872180451128003</v>
      </c>
      <c r="Q4195" s="1">
        <v>63.909774436089997</v>
      </c>
      <c r="R4195" s="1">
        <v>47.368421052632002</v>
      </c>
      <c r="S4195" s="1">
        <v>7.5187969924809996</v>
      </c>
      <c r="T4195" s="1">
        <v>3.0075187969920001</v>
      </c>
      <c r="U4195" s="8">
        <v>603.00751879699203</v>
      </c>
    </row>
    <row r="4196" spans="3:21" x14ac:dyDescent="0.2">
      <c r="C4196" s="70"/>
      <c r="D4196" s="67"/>
      <c r="E4196" s="4" t="s">
        <v>28</v>
      </c>
      <c r="F4196" s="52" t="s">
        <v>624</v>
      </c>
      <c r="G4196" s="7">
        <v>153</v>
      </c>
      <c r="H4196" s="9">
        <v>28.758169934641</v>
      </c>
      <c r="I4196" s="1">
        <v>58.169934640523003</v>
      </c>
      <c r="J4196" s="1">
        <v>28.758169934641</v>
      </c>
      <c r="K4196" s="1">
        <v>54.901960784313999</v>
      </c>
      <c r="L4196" s="1">
        <v>60.130718954248003</v>
      </c>
      <c r="M4196" s="1">
        <v>28.758169934641</v>
      </c>
      <c r="N4196" s="1">
        <v>20.261437908497001</v>
      </c>
      <c r="O4196" s="1">
        <v>52.941176470587997</v>
      </c>
      <c r="P4196" s="1">
        <v>39.215686274509999</v>
      </c>
      <c r="Q4196" s="1">
        <v>57.516339869280998</v>
      </c>
      <c r="R4196" s="1">
        <v>46.405228758169997</v>
      </c>
      <c r="S4196" s="1">
        <v>4.5751633986930003</v>
      </c>
      <c r="T4196" s="1">
        <v>11.111111111111001</v>
      </c>
      <c r="U4196" s="8">
        <v>491.503267973856</v>
      </c>
    </row>
    <row r="4197" spans="3:21" x14ac:dyDescent="0.2">
      <c r="C4197" s="70"/>
      <c r="D4197" s="67"/>
      <c r="E4197" s="4" t="s">
        <v>29</v>
      </c>
      <c r="F4197" s="52" t="s">
        <v>624</v>
      </c>
      <c r="G4197" s="7">
        <v>616</v>
      </c>
      <c r="H4197" s="9">
        <v>39.448051948051997</v>
      </c>
      <c r="I4197" s="1">
        <v>68.993506493506004</v>
      </c>
      <c r="J4197" s="1">
        <v>32.467532467532003</v>
      </c>
      <c r="K4197" s="1">
        <v>70.292207792208004</v>
      </c>
      <c r="L4197" s="1">
        <v>71.590909090908994</v>
      </c>
      <c r="M4197" s="1">
        <v>40.584415584416</v>
      </c>
      <c r="N4197" s="1">
        <v>24.188311688312002</v>
      </c>
      <c r="O4197" s="1">
        <v>67.045454545455001</v>
      </c>
      <c r="P4197" s="1">
        <v>44.642857142856997</v>
      </c>
      <c r="Q4197" s="1">
        <v>60.064935064935</v>
      </c>
      <c r="R4197" s="1">
        <v>43.181818181818002</v>
      </c>
      <c r="S4197" s="1">
        <v>4.707792207792</v>
      </c>
      <c r="T4197" s="1">
        <v>5.1948051948050002</v>
      </c>
      <c r="U4197" s="8">
        <v>572.40259740259705</v>
      </c>
    </row>
    <row r="4198" spans="3:21" x14ac:dyDescent="0.2">
      <c r="C4198" s="70"/>
      <c r="D4198" s="67"/>
      <c r="E4198" s="4" t="s">
        <v>30</v>
      </c>
      <c r="F4198" s="52" t="s">
        <v>624</v>
      </c>
      <c r="G4198" s="7">
        <v>286</v>
      </c>
      <c r="H4198" s="9">
        <v>33.566433566434</v>
      </c>
      <c r="I4198" s="1">
        <v>61.188811188811002</v>
      </c>
      <c r="J4198" s="1">
        <v>31.818181818182001</v>
      </c>
      <c r="K4198" s="1">
        <v>64.335664335664006</v>
      </c>
      <c r="L4198" s="1">
        <v>67.132867132867005</v>
      </c>
      <c r="M4198" s="1">
        <v>36.363636363635997</v>
      </c>
      <c r="N4198" s="1">
        <v>23.776223776224001</v>
      </c>
      <c r="O4198" s="1">
        <v>60.839160839161003</v>
      </c>
      <c r="P4198" s="1">
        <v>43.706293706293998</v>
      </c>
      <c r="Q4198" s="1">
        <v>60.489510489510003</v>
      </c>
      <c r="R4198" s="1">
        <v>46.853146853147003</v>
      </c>
      <c r="S4198" s="1">
        <v>5.9440559440560001</v>
      </c>
      <c r="T4198" s="1">
        <v>7.3426573426569997</v>
      </c>
      <c r="U4198" s="8">
        <v>543.35664335664296</v>
      </c>
    </row>
    <row r="4199" spans="3:21" x14ac:dyDescent="0.2">
      <c r="C4199" s="66" t="s">
        <v>31</v>
      </c>
      <c r="D4199" s="66" t="s">
        <v>23</v>
      </c>
      <c r="E4199" s="5" t="s">
        <v>32</v>
      </c>
      <c r="F4199" s="51" t="s">
        <v>624</v>
      </c>
      <c r="G4199" s="6">
        <v>72</v>
      </c>
      <c r="H4199" s="13">
        <v>50</v>
      </c>
      <c r="I4199" s="2">
        <v>73.611111111111001</v>
      </c>
      <c r="J4199" s="2">
        <v>31.944444444443999</v>
      </c>
      <c r="K4199" s="2">
        <v>68.055555555555998</v>
      </c>
      <c r="L4199" s="2">
        <v>70.833333333333002</v>
      </c>
      <c r="M4199" s="2">
        <v>37.5</v>
      </c>
      <c r="N4199" s="2">
        <v>23.611111111111001</v>
      </c>
      <c r="O4199" s="2">
        <v>58.333333333333002</v>
      </c>
      <c r="P4199" s="2">
        <v>33.333333333333002</v>
      </c>
      <c r="Q4199" s="2">
        <v>56.944444444444002</v>
      </c>
      <c r="R4199" s="2">
        <v>38.888888888888999</v>
      </c>
      <c r="S4199" s="2">
        <v>4.166666666667</v>
      </c>
      <c r="T4199" s="2">
        <v>6.9444444444439997</v>
      </c>
      <c r="U4199" s="11">
        <v>554.16666666666697</v>
      </c>
    </row>
    <row r="4200" spans="3:21" ht="26" x14ac:dyDescent="0.2">
      <c r="C4200" s="70"/>
      <c r="D4200" s="67"/>
      <c r="E4200" s="4" t="s">
        <v>33</v>
      </c>
      <c r="F4200" s="52" t="s">
        <v>624</v>
      </c>
      <c r="G4200" s="7">
        <v>1007</v>
      </c>
      <c r="H4200" s="9">
        <v>45.878848063554997</v>
      </c>
      <c r="I4200" s="1">
        <v>75.471698113208006</v>
      </c>
      <c r="J4200" s="1">
        <v>43.197616683216999</v>
      </c>
      <c r="K4200" s="1">
        <v>75.273088381330993</v>
      </c>
      <c r="L4200" s="1">
        <v>73.485600794438994</v>
      </c>
      <c r="M4200" s="1">
        <v>44.389275074479002</v>
      </c>
      <c r="N4200" s="1">
        <v>26.514399205560998</v>
      </c>
      <c r="O4200" s="1">
        <v>69.712015888779007</v>
      </c>
      <c r="P4200" s="1">
        <v>46.573982125123997</v>
      </c>
      <c r="Q4200" s="1">
        <v>62.264150943395997</v>
      </c>
      <c r="R4200" s="1">
        <v>42.204568023832998</v>
      </c>
      <c r="S4200" s="1">
        <v>3.6742800397219999</v>
      </c>
      <c r="T4200" s="1">
        <v>3.8728897715990001</v>
      </c>
      <c r="U4200" s="8">
        <v>612.51241310824196</v>
      </c>
    </row>
    <row r="4201" spans="3:21" ht="39" x14ac:dyDescent="0.2">
      <c r="C4201" s="70"/>
      <c r="D4201" s="67"/>
      <c r="E4201" s="4" t="s">
        <v>34</v>
      </c>
      <c r="F4201" s="52" t="s">
        <v>625</v>
      </c>
      <c r="G4201" s="7">
        <v>15</v>
      </c>
      <c r="H4201" s="9">
        <v>33.333333333333002</v>
      </c>
      <c r="I4201" s="1">
        <v>73.333333333333002</v>
      </c>
      <c r="J4201" s="1">
        <v>26.666666666666998</v>
      </c>
      <c r="K4201" s="1">
        <v>80</v>
      </c>
      <c r="L4201" s="1">
        <v>80</v>
      </c>
      <c r="M4201" s="1">
        <v>20</v>
      </c>
      <c r="N4201" s="3" t="s">
        <v>61</v>
      </c>
      <c r="O4201" s="1">
        <v>60</v>
      </c>
      <c r="P4201" s="1">
        <v>40</v>
      </c>
      <c r="Q4201" s="1">
        <v>53.333333333333002</v>
      </c>
      <c r="R4201" s="1">
        <v>40</v>
      </c>
      <c r="S4201" s="3" t="s">
        <v>61</v>
      </c>
      <c r="T4201" s="1">
        <v>13.333333333333</v>
      </c>
      <c r="U4201" s="8">
        <v>520</v>
      </c>
    </row>
    <row r="4202" spans="3:21" ht="39" x14ac:dyDescent="0.2">
      <c r="C4202" s="70"/>
      <c r="D4202" s="67"/>
      <c r="E4202" s="4" t="s">
        <v>35</v>
      </c>
      <c r="F4202" s="52" t="s">
        <v>624</v>
      </c>
      <c r="G4202" s="7">
        <v>197</v>
      </c>
      <c r="H4202" s="9">
        <v>47.715736040609002</v>
      </c>
      <c r="I4202" s="1">
        <v>75.126903553299002</v>
      </c>
      <c r="J4202" s="1">
        <v>36.040609137056002</v>
      </c>
      <c r="K4202" s="1">
        <v>73.096446700507997</v>
      </c>
      <c r="L4202" s="1">
        <v>70.558375634518001</v>
      </c>
      <c r="M4202" s="1">
        <v>41.116751269036001</v>
      </c>
      <c r="N4202" s="1">
        <v>31.472081218273999</v>
      </c>
      <c r="O4202" s="1">
        <v>68.020304568528005</v>
      </c>
      <c r="P4202" s="1">
        <v>49.238578680202998</v>
      </c>
      <c r="Q4202" s="1">
        <v>59.390862944162002</v>
      </c>
      <c r="R4202" s="1">
        <v>47.715736040609002</v>
      </c>
      <c r="S4202" s="1">
        <v>6.0913705583760001</v>
      </c>
      <c r="T4202" s="1">
        <v>2.5380710659900001</v>
      </c>
      <c r="U4202" s="8">
        <v>608.12182741116806</v>
      </c>
    </row>
    <row r="4203" spans="3:21" ht="26" x14ac:dyDescent="0.2">
      <c r="C4203" s="70"/>
      <c r="D4203" s="67"/>
      <c r="E4203" s="4" t="s">
        <v>36</v>
      </c>
      <c r="F4203" s="52" t="s">
        <v>624</v>
      </c>
      <c r="G4203" s="7">
        <v>205</v>
      </c>
      <c r="H4203" s="9">
        <v>32.195121951220003</v>
      </c>
      <c r="I4203" s="1">
        <v>63.414634146341001</v>
      </c>
      <c r="J4203" s="1">
        <v>31.219512195122</v>
      </c>
      <c r="K4203" s="1">
        <v>67.317073170732002</v>
      </c>
      <c r="L4203" s="1">
        <v>61.463414634145998</v>
      </c>
      <c r="M4203" s="1">
        <v>33.658536585366001</v>
      </c>
      <c r="N4203" s="1">
        <v>18.048780487805001</v>
      </c>
      <c r="O4203" s="1">
        <v>54.146341463414998</v>
      </c>
      <c r="P4203" s="1">
        <v>36.585365853658999</v>
      </c>
      <c r="Q4203" s="1">
        <v>59.024390243901998</v>
      </c>
      <c r="R4203" s="1">
        <v>37.073170731707002</v>
      </c>
      <c r="S4203" s="1">
        <v>4.8780487804880002</v>
      </c>
      <c r="T4203" s="1">
        <v>4.8780487804880002</v>
      </c>
      <c r="U4203" s="8">
        <v>503.90243902438999</v>
      </c>
    </row>
    <row r="4204" spans="3:21" x14ac:dyDescent="0.2">
      <c r="C4204" s="70"/>
      <c r="D4204" s="67"/>
      <c r="E4204" s="4" t="s">
        <v>37</v>
      </c>
      <c r="F4204" s="52" t="s">
        <v>625</v>
      </c>
      <c r="G4204" s="7">
        <v>32</v>
      </c>
      <c r="H4204" s="9">
        <v>25</v>
      </c>
      <c r="I4204" s="1">
        <v>56.25</v>
      </c>
      <c r="J4204" s="1">
        <v>25</v>
      </c>
      <c r="K4204" s="1">
        <v>53.125</v>
      </c>
      <c r="L4204" s="1">
        <v>50</v>
      </c>
      <c r="M4204" s="1">
        <v>21.875</v>
      </c>
      <c r="N4204" s="1">
        <v>12.5</v>
      </c>
      <c r="O4204" s="1">
        <v>43.75</v>
      </c>
      <c r="P4204" s="1">
        <v>21.875</v>
      </c>
      <c r="Q4204" s="1">
        <v>46.875</v>
      </c>
      <c r="R4204" s="1">
        <v>43.75</v>
      </c>
      <c r="S4204" s="3" t="s">
        <v>61</v>
      </c>
      <c r="T4204" s="1">
        <v>15.625</v>
      </c>
      <c r="U4204" s="8">
        <v>415.625</v>
      </c>
    </row>
    <row r="4205" spans="3:21" x14ac:dyDescent="0.2">
      <c r="C4205" s="70"/>
      <c r="D4205" s="66" t="s">
        <v>20</v>
      </c>
      <c r="E4205" s="5" t="s">
        <v>32</v>
      </c>
      <c r="F4205" s="51" t="s">
        <v>625</v>
      </c>
      <c r="G4205" s="6">
        <v>38</v>
      </c>
      <c r="H4205" s="13">
        <v>52.631578947367998</v>
      </c>
      <c r="I4205" s="2">
        <v>76.315789473684006</v>
      </c>
      <c r="J4205" s="2">
        <v>39.473684210526002</v>
      </c>
      <c r="K4205" s="2">
        <v>65.789473684211004</v>
      </c>
      <c r="L4205" s="2">
        <v>57.894736842104997</v>
      </c>
      <c r="M4205" s="2">
        <v>36.842105263157997</v>
      </c>
      <c r="N4205" s="2">
        <v>23.684210526316001</v>
      </c>
      <c r="O4205" s="2">
        <v>50</v>
      </c>
      <c r="P4205" s="2">
        <v>28.947368421053</v>
      </c>
      <c r="Q4205" s="2">
        <v>63.157894736842003</v>
      </c>
      <c r="R4205" s="2">
        <v>42.105263157895003</v>
      </c>
      <c r="S4205" s="2">
        <v>5.2631578947369997</v>
      </c>
      <c r="T4205" s="2">
        <v>10.526315789473999</v>
      </c>
      <c r="U4205" s="11">
        <v>552.63157894736798</v>
      </c>
    </row>
    <row r="4206" spans="3:21" ht="26" x14ac:dyDescent="0.2">
      <c r="C4206" s="70"/>
      <c r="D4206" s="67"/>
      <c r="E4206" s="4" t="s">
        <v>33</v>
      </c>
      <c r="F4206" s="52" t="s">
        <v>624</v>
      </c>
      <c r="G4206" s="7">
        <v>566</v>
      </c>
      <c r="H4206" s="9">
        <v>48.233215547702997</v>
      </c>
      <c r="I4206" s="1">
        <v>76.855123674911994</v>
      </c>
      <c r="J4206" s="1">
        <v>46.113074204946997</v>
      </c>
      <c r="K4206" s="1">
        <v>75.795053003533994</v>
      </c>
      <c r="L4206" s="1">
        <v>69.964664310954007</v>
      </c>
      <c r="M4206" s="1">
        <v>40.636042402827002</v>
      </c>
      <c r="N4206" s="1">
        <v>25.441696113073998</v>
      </c>
      <c r="O4206" s="1">
        <v>66.784452296820007</v>
      </c>
      <c r="P4206" s="1">
        <v>43.109540636041999</v>
      </c>
      <c r="Q4206" s="1">
        <v>62.720848056537001</v>
      </c>
      <c r="R4206" s="1">
        <v>39.399293286218999</v>
      </c>
      <c r="S4206" s="1">
        <v>3.003533568905</v>
      </c>
      <c r="T4206" s="1">
        <v>3.3568904593640001</v>
      </c>
      <c r="U4206" s="8">
        <v>601.41342756183701</v>
      </c>
    </row>
    <row r="4207" spans="3:21" ht="39" x14ac:dyDescent="0.2">
      <c r="C4207" s="70"/>
      <c r="D4207" s="67"/>
      <c r="E4207" s="4" t="s">
        <v>34</v>
      </c>
      <c r="F4207" s="52" t="s">
        <v>625</v>
      </c>
      <c r="G4207" s="7">
        <v>7</v>
      </c>
      <c r="H4207" s="9">
        <v>14.285714285714</v>
      </c>
      <c r="I4207" s="1">
        <v>71.428571428571004</v>
      </c>
      <c r="J4207" s="1">
        <v>14.285714285714</v>
      </c>
      <c r="K4207" s="1">
        <v>71.428571428571004</v>
      </c>
      <c r="L4207" s="1">
        <v>57.142857142856997</v>
      </c>
      <c r="M4207" s="1">
        <v>28.571428571428999</v>
      </c>
      <c r="N4207" s="3" t="s">
        <v>61</v>
      </c>
      <c r="O4207" s="1">
        <v>28.571428571428999</v>
      </c>
      <c r="P4207" s="1">
        <v>28.571428571428999</v>
      </c>
      <c r="Q4207" s="1">
        <v>14.285714285714</v>
      </c>
      <c r="R4207" s="1">
        <v>14.285714285714</v>
      </c>
      <c r="S4207" s="3" t="s">
        <v>61</v>
      </c>
      <c r="T4207" s="1">
        <v>28.571428571428999</v>
      </c>
      <c r="U4207" s="8">
        <v>371.42857142857099</v>
      </c>
    </row>
    <row r="4208" spans="3:21" ht="39" x14ac:dyDescent="0.2">
      <c r="C4208" s="70"/>
      <c r="D4208" s="67"/>
      <c r="E4208" s="4" t="s">
        <v>35</v>
      </c>
      <c r="F4208" s="52" t="s">
        <v>624</v>
      </c>
      <c r="G4208" s="7">
        <v>78</v>
      </c>
      <c r="H4208" s="9">
        <v>50</v>
      </c>
      <c r="I4208" s="1">
        <v>74.358974358973995</v>
      </c>
      <c r="J4208" s="1">
        <v>37.179487179486998</v>
      </c>
      <c r="K4208" s="1">
        <v>74.358974358973995</v>
      </c>
      <c r="L4208" s="1">
        <v>75.641025641026005</v>
      </c>
      <c r="M4208" s="1">
        <v>35.897435897435997</v>
      </c>
      <c r="N4208" s="1">
        <v>28.205128205127998</v>
      </c>
      <c r="O4208" s="1">
        <v>62.820512820513002</v>
      </c>
      <c r="P4208" s="1">
        <v>44.871794871794997</v>
      </c>
      <c r="Q4208" s="1">
        <v>64.102564102564003</v>
      </c>
      <c r="R4208" s="1">
        <v>46.153846153845997</v>
      </c>
      <c r="S4208" s="1">
        <v>8.9743589743589993</v>
      </c>
      <c r="T4208" s="3" t="s">
        <v>61</v>
      </c>
      <c r="U4208" s="8">
        <v>602.564102564103</v>
      </c>
    </row>
    <row r="4209" spans="3:21" ht="26" x14ac:dyDescent="0.2">
      <c r="C4209" s="70"/>
      <c r="D4209" s="67"/>
      <c r="E4209" s="4" t="s">
        <v>36</v>
      </c>
      <c r="F4209" s="52" t="s">
        <v>624</v>
      </c>
      <c r="G4209" s="7">
        <v>58</v>
      </c>
      <c r="H4209" s="9">
        <v>31.034482758620999</v>
      </c>
      <c r="I4209" s="1">
        <v>60.344827586207003</v>
      </c>
      <c r="J4209" s="1">
        <v>34.482758620689999</v>
      </c>
      <c r="K4209" s="1">
        <v>74.137931034483003</v>
      </c>
      <c r="L4209" s="1">
        <v>56.896551724138</v>
      </c>
      <c r="M4209" s="1">
        <v>25.862068965517</v>
      </c>
      <c r="N4209" s="1">
        <v>20.689655172414</v>
      </c>
      <c r="O4209" s="1">
        <v>55.172413793102997</v>
      </c>
      <c r="P4209" s="1">
        <v>34.482758620689999</v>
      </c>
      <c r="Q4209" s="1">
        <v>62.068965517240997</v>
      </c>
      <c r="R4209" s="1">
        <v>32.758620689654997</v>
      </c>
      <c r="S4209" s="1">
        <v>5.1724137931029999</v>
      </c>
      <c r="T4209" s="1">
        <v>5.1724137931029999</v>
      </c>
      <c r="U4209" s="8">
        <v>498.27586206896598</v>
      </c>
    </row>
    <row r="4210" spans="3:21" x14ac:dyDescent="0.2">
      <c r="C4210" s="70"/>
      <c r="D4210" s="67"/>
      <c r="E4210" s="4" t="s">
        <v>37</v>
      </c>
      <c r="F4210" s="52" t="s">
        <v>625</v>
      </c>
      <c r="G4210" s="7">
        <v>16</v>
      </c>
      <c r="H4210" s="9">
        <v>31.25</v>
      </c>
      <c r="I4210" s="1">
        <v>68.75</v>
      </c>
      <c r="J4210" s="1">
        <v>37.5</v>
      </c>
      <c r="K4210" s="1">
        <v>50</v>
      </c>
      <c r="L4210" s="1">
        <v>56.25</v>
      </c>
      <c r="M4210" s="1">
        <v>31.25</v>
      </c>
      <c r="N4210" s="1">
        <v>12.5</v>
      </c>
      <c r="O4210" s="1">
        <v>62.5</v>
      </c>
      <c r="P4210" s="1">
        <v>31.25</v>
      </c>
      <c r="Q4210" s="1">
        <v>56.25</v>
      </c>
      <c r="R4210" s="1">
        <v>50</v>
      </c>
      <c r="S4210" s="3" t="s">
        <v>61</v>
      </c>
      <c r="T4210" s="1">
        <v>12.5</v>
      </c>
      <c r="U4210" s="8">
        <v>500</v>
      </c>
    </row>
    <row r="4211" spans="3:21" x14ac:dyDescent="0.2">
      <c r="C4211" s="70"/>
      <c r="D4211" s="66" t="s">
        <v>21</v>
      </c>
      <c r="E4211" s="5" t="s">
        <v>32</v>
      </c>
      <c r="F4211" s="51" t="s">
        <v>625</v>
      </c>
      <c r="G4211" s="6">
        <v>34</v>
      </c>
      <c r="H4211" s="13">
        <v>47.058823529412003</v>
      </c>
      <c r="I4211" s="2">
        <v>70.588235294117993</v>
      </c>
      <c r="J4211" s="2">
        <v>23.529411764706001</v>
      </c>
      <c r="K4211" s="2">
        <v>70.588235294117993</v>
      </c>
      <c r="L4211" s="2">
        <v>85.294117647058997</v>
      </c>
      <c r="M4211" s="2">
        <v>38.235294117647001</v>
      </c>
      <c r="N4211" s="2">
        <v>23.529411764706001</v>
      </c>
      <c r="O4211" s="2">
        <v>67.647058823528994</v>
      </c>
      <c r="P4211" s="2">
        <v>38.235294117647001</v>
      </c>
      <c r="Q4211" s="2">
        <v>50</v>
      </c>
      <c r="R4211" s="2">
        <v>35.294117647058997</v>
      </c>
      <c r="S4211" s="2">
        <v>2.9411764705880001</v>
      </c>
      <c r="T4211" s="2">
        <v>2.9411764705880001</v>
      </c>
      <c r="U4211" s="11">
        <v>555.88235294117601</v>
      </c>
    </row>
    <row r="4212" spans="3:21" ht="26" x14ac:dyDescent="0.2">
      <c r="C4212" s="70"/>
      <c r="D4212" s="67"/>
      <c r="E4212" s="4" t="s">
        <v>33</v>
      </c>
      <c r="F4212" s="52" t="s">
        <v>624</v>
      </c>
      <c r="G4212" s="7">
        <v>441</v>
      </c>
      <c r="H4212" s="9">
        <v>42.857142857143003</v>
      </c>
      <c r="I4212" s="1">
        <v>73.696145124717006</v>
      </c>
      <c r="J4212" s="1">
        <v>39.455782312925002</v>
      </c>
      <c r="K4212" s="1">
        <v>74.603174603175006</v>
      </c>
      <c r="L4212" s="1">
        <v>78.004535147392005</v>
      </c>
      <c r="M4212" s="1">
        <v>49.206349206349003</v>
      </c>
      <c r="N4212" s="1">
        <v>27.891156462584998</v>
      </c>
      <c r="O4212" s="1">
        <v>73.469387755102005</v>
      </c>
      <c r="P4212" s="1">
        <v>51.020408163265003</v>
      </c>
      <c r="Q4212" s="1">
        <v>61.678004535146997</v>
      </c>
      <c r="R4212" s="1">
        <v>45.804988662131997</v>
      </c>
      <c r="S4212" s="1">
        <v>4.5351473922899999</v>
      </c>
      <c r="T4212" s="1">
        <v>4.5351473922899999</v>
      </c>
      <c r="U4212" s="8">
        <v>626.75736961451196</v>
      </c>
    </row>
    <row r="4213" spans="3:21" ht="39" x14ac:dyDescent="0.2">
      <c r="C4213" s="70"/>
      <c r="D4213" s="67"/>
      <c r="E4213" s="4" t="s">
        <v>34</v>
      </c>
      <c r="F4213" s="52" t="s">
        <v>625</v>
      </c>
      <c r="G4213" s="7">
        <v>8</v>
      </c>
      <c r="H4213" s="9">
        <v>50</v>
      </c>
      <c r="I4213" s="1">
        <v>75</v>
      </c>
      <c r="J4213" s="1">
        <v>37.5</v>
      </c>
      <c r="K4213" s="1">
        <v>87.5</v>
      </c>
      <c r="L4213" s="1">
        <v>100</v>
      </c>
      <c r="M4213" s="1">
        <v>12.5</v>
      </c>
      <c r="N4213" s="3" t="s">
        <v>61</v>
      </c>
      <c r="O4213" s="1">
        <v>87.5</v>
      </c>
      <c r="P4213" s="1">
        <v>50</v>
      </c>
      <c r="Q4213" s="1">
        <v>87.5</v>
      </c>
      <c r="R4213" s="1">
        <v>62.5</v>
      </c>
      <c r="S4213" s="3" t="s">
        <v>61</v>
      </c>
      <c r="T4213" s="3" t="s">
        <v>61</v>
      </c>
      <c r="U4213" s="8">
        <v>650</v>
      </c>
    </row>
    <row r="4214" spans="3:21" ht="39" x14ac:dyDescent="0.2">
      <c r="C4214" s="70"/>
      <c r="D4214" s="67"/>
      <c r="E4214" s="4" t="s">
        <v>35</v>
      </c>
      <c r="F4214" s="52" t="s">
        <v>624</v>
      </c>
      <c r="G4214" s="7">
        <v>119</v>
      </c>
      <c r="H4214" s="9">
        <v>46.218487394957997</v>
      </c>
      <c r="I4214" s="1">
        <v>75.630252100839996</v>
      </c>
      <c r="J4214" s="1">
        <v>35.294117647058997</v>
      </c>
      <c r="K4214" s="1">
        <v>72.268907563024996</v>
      </c>
      <c r="L4214" s="1">
        <v>67.226890756303007</v>
      </c>
      <c r="M4214" s="1">
        <v>44.537815126049999</v>
      </c>
      <c r="N4214" s="1">
        <v>33.613445378150999</v>
      </c>
      <c r="O4214" s="1">
        <v>71.428571428571004</v>
      </c>
      <c r="P4214" s="1">
        <v>52.100840336133999</v>
      </c>
      <c r="Q4214" s="1">
        <v>56.302521008402998</v>
      </c>
      <c r="R4214" s="1">
        <v>48.739495798318998</v>
      </c>
      <c r="S4214" s="1">
        <v>4.2016806722690001</v>
      </c>
      <c r="T4214" s="1">
        <v>4.2016806722690001</v>
      </c>
      <c r="U4214" s="8">
        <v>611.76470588235304</v>
      </c>
    </row>
    <row r="4215" spans="3:21" ht="26" x14ac:dyDescent="0.2">
      <c r="C4215" s="70"/>
      <c r="D4215" s="67"/>
      <c r="E4215" s="4" t="s">
        <v>36</v>
      </c>
      <c r="F4215" s="52" t="s">
        <v>624</v>
      </c>
      <c r="G4215" s="7">
        <v>147</v>
      </c>
      <c r="H4215" s="9">
        <v>32.653061224490003</v>
      </c>
      <c r="I4215" s="1">
        <v>64.625850340135997</v>
      </c>
      <c r="J4215" s="1">
        <v>29.931972789115999</v>
      </c>
      <c r="K4215" s="1">
        <v>64.625850340135997</v>
      </c>
      <c r="L4215" s="1">
        <v>63.265306122448997</v>
      </c>
      <c r="M4215" s="1">
        <v>36.734693877551003</v>
      </c>
      <c r="N4215" s="1">
        <v>17.006802721088</v>
      </c>
      <c r="O4215" s="1">
        <v>53.741496598639003</v>
      </c>
      <c r="P4215" s="1">
        <v>37.414965986395003</v>
      </c>
      <c r="Q4215" s="1">
        <v>57.823129251700998</v>
      </c>
      <c r="R4215" s="1">
        <v>38.775510204082003</v>
      </c>
      <c r="S4215" s="1">
        <v>4.7619047619049999</v>
      </c>
      <c r="T4215" s="1">
        <v>4.7619047619049999</v>
      </c>
      <c r="U4215" s="8">
        <v>506.12244897959198</v>
      </c>
    </row>
    <row r="4216" spans="3:21" x14ac:dyDescent="0.2">
      <c r="C4216" s="70"/>
      <c r="D4216" s="67"/>
      <c r="E4216" s="4" t="s">
        <v>37</v>
      </c>
      <c r="F4216" s="52" t="s">
        <v>625</v>
      </c>
      <c r="G4216" s="7">
        <v>16</v>
      </c>
      <c r="H4216" s="9">
        <v>18.75</v>
      </c>
      <c r="I4216" s="1">
        <v>43.75</v>
      </c>
      <c r="J4216" s="1">
        <v>12.5</v>
      </c>
      <c r="K4216" s="1">
        <v>56.25</v>
      </c>
      <c r="L4216" s="1">
        <v>43.75</v>
      </c>
      <c r="M4216" s="1">
        <v>12.5</v>
      </c>
      <c r="N4216" s="1">
        <v>12.5</v>
      </c>
      <c r="O4216" s="1">
        <v>25</v>
      </c>
      <c r="P4216" s="1">
        <v>12.5</v>
      </c>
      <c r="Q4216" s="1">
        <v>37.5</v>
      </c>
      <c r="R4216" s="1">
        <v>37.5</v>
      </c>
      <c r="S4216" s="3" t="s">
        <v>61</v>
      </c>
      <c r="T4216" s="1">
        <v>18.75</v>
      </c>
      <c r="U4216" s="8">
        <v>331.25</v>
      </c>
    </row>
    <row r="4217" spans="3:21" x14ac:dyDescent="0.2">
      <c r="C4217" s="66" t="s">
        <v>38</v>
      </c>
      <c r="D4217" s="66" t="s">
        <v>23</v>
      </c>
      <c r="E4217" s="5" t="s">
        <v>39</v>
      </c>
      <c r="F4217" s="51" t="s">
        <v>624</v>
      </c>
      <c r="G4217" s="6">
        <v>458</v>
      </c>
      <c r="H4217" s="13">
        <v>40.393013100437003</v>
      </c>
      <c r="I4217" s="2">
        <v>68.777292576419001</v>
      </c>
      <c r="J4217" s="2">
        <v>33.842794759824997</v>
      </c>
      <c r="K4217" s="2">
        <v>70.960698689956004</v>
      </c>
      <c r="L4217" s="2">
        <v>67.685589519651003</v>
      </c>
      <c r="M4217" s="2">
        <v>36.244541484716002</v>
      </c>
      <c r="N4217" s="2">
        <v>23.580786026201</v>
      </c>
      <c r="O4217" s="2">
        <v>60.480349344978002</v>
      </c>
      <c r="P4217" s="2">
        <v>41.266375545852</v>
      </c>
      <c r="Q4217" s="2">
        <v>59.170305676856003</v>
      </c>
      <c r="R4217" s="2">
        <v>42.139737991266003</v>
      </c>
      <c r="S4217" s="2">
        <v>4.5851528384279998</v>
      </c>
      <c r="T4217" s="2">
        <v>4.8034934497819997</v>
      </c>
      <c r="U4217" s="11">
        <v>553.93013100436701</v>
      </c>
    </row>
    <row r="4218" spans="3:21" x14ac:dyDescent="0.2">
      <c r="C4218" s="70"/>
      <c r="D4218" s="67"/>
      <c r="E4218" s="4" t="s">
        <v>40</v>
      </c>
      <c r="F4218" s="52" t="s">
        <v>624</v>
      </c>
      <c r="G4218" s="7">
        <v>973</v>
      </c>
      <c r="H4218" s="9">
        <v>44.8098663926</v>
      </c>
      <c r="I4218" s="1">
        <v>75.334018499486007</v>
      </c>
      <c r="J4218" s="1">
        <v>42.240493319629998</v>
      </c>
      <c r="K4218" s="1">
        <v>75.539568345324</v>
      </c>
      <c r="L4218" s="1">
        <v>73.484069886948006</v>
      </c>
      <c r="M4218" s="1">
        <v>44.090441932169</v>
      </c>
      <c r="N4218" s="1">
        <v>26.002055498457999</v>
      </c>
      <c r="O4218" s="1">
        <v>69.681397738952001</v>
      </c>
      <c r="P4218" s="1">
        <v>46.145940390545</v>
      </c>
      <c r="Q4218" s="1">
        <v>62.178828365878999</v>
      </c>
      <c r="R4218" s="1">
        <v>42.651593011305003</v>
      </c>
      <c r="S4218" s="1">
        <v>3.2887975334020001</v>
      </c>
      <c r="T4218" s="1">
        <v>3.4943473792390001</v>
      </c>
      <c r="U4218" s="8">
        <v>608.94141829393595</v>
      </c>
    </row>
    <row r="4219" spans="3:21" x14ac:dyDescent="0.2">
      <c r="C4219" s="70"/>
      <c r="D4219" s="67"/>
      <c r="E4219" s="4" t="s">
        <v>41</v>
      </c>
      <c r="F4219" s="52" t="s">
        <v>624</v>
      </c>
      <c r="G4219" s="7">
        <v>0</v>
      </c>
      <c r="H4219" s="17" t="s">
        <v>61</v>
      </c>
      <c r="I4219" s="3" t="s">
        <v>61</v>
      </c>
      <c r="J4219" s="3" t="s">
        <v>61</v>
      </c>
      <c r="K4219" s="3" t="s">
        <v>61</v>
      </c>
      <c r="L4219" s="3" t="s">
        <v>61</v>
      </c>
      <c r="M4219" s="3" t="s">
        <v>61</v>
      </c>
      <c r="N4219" s="3" t="s">
        <v>61</v>
      </c>
      <c r="O4219" s="3" t="s">
        <v>61</v>
      </c>
      <c r="P4219" s="3" t="s">
        <v>61</v>
      </c>
      <c r="Q4219" s="3" t="s">
        <v>61</v>
      </c>
      <c r="R4219" s="3" t="s">
        <v>61</v>
      </c>
      <c r="S4219" s="3" t="s">
        <v>61</v>
      </c>
      <c r="T4219" s="3" t="s">
        <v>61</v>
      </c>
      <c r="U4219" s="18" t="s">
        <v>61</v>
      </c>
    </row>
    <row r="4220" spans="3:21" x14ac:dyDescent="0.2">
      <c r="C4220" s="70"/>
      <c r="D4220" s="67"/>
      <c r="E4220" s="4" t="s">
        <v>42</v>
      </c>
      <c r="F4220" s="52" t="s">
        <v>625</v>
      </c>
      <c r="G4220" s="7">
        <v>34</v>
      </c>
      <c r="H4220" s="9">
        <v>64.705882352941003</v>
      </c>
      <c r="I4220" s="1">
        <v>76.470588235294002</v>
      </c>
      <c r="J4220" s="1">
        <v>47.058823529412003</v>
      </c>
      <c r="K4220" s="1">
        <v>61.764705882352999</v>
      </c>
      <c r="L4220" s="1">
        <v>70.588235294117993</v>
      </c>
      <c r="M4220" s="1">
        <v>55.882352941176002</v>
      </c>
      <c r="N4220" s="1">
        <v>35.294117647058997</v>
      </c>
      <c r="O4220" s="1">
        <v>52.941176470587997</v>
      </c>
      <c r="P4220" s="1">
        <v>52.941176470587997</v>
      </c>
      <c r="Q4220" s="1">
        <v>67.647058823528994</v>
      </c>
      <c r="R4220" s="1">
        <v>35.294117647058997</v>
      </c>
      <c r="S4220" s="1">
        <v>8.8235294117649996</v>
      </c>
      <c r="T4220" s="1">
        <v>5.8823529411760003</v>
      </c>
      <c r="U4220" s="8">
        <v>635.29411764705901</v>
      </c>
    </row>
    <row r="4221" spans="3:21" x14ac:dyDescent="0.2">
      <c r="C4221" s="70"/>
      <c r="D4221" s="67"/>
      <c r="E4221" s="4" t="s">
        <v>43</v>
      </c>
      <c r="F4221" s="52" t="s">
        <v>625</v>
      </c>
      <c r="G4221" s="7">
        <v>10</v>
      </c>
      <c r="H4221" s="9">
        <v>30</v>
      </c>
      <c r="I4221" s="1">
        <v>90</v>
      </c>
      <c r="J4221" s="1">
        <v>30</v>
      </c>
      <c r="K4221" s="1">
        <v>60</v>
      </c>
      <c r="L4221" s="1">
        <v>30</v>
      </c>
      <c r="M4221" s="1">
        <v>40</v>
      </c>
      <c r="N4221" s="1">
        <v>20</v>
      </c>
      <c r="O4221" s="1">
        <v>30</v>
      </c>
      <c r="P4221" s="1">
        <v>40</v>
      </c>
      <c r="Q4221" s="1">
        <v>20</v>
      </c>
      <c r="R4221" s="1">
        <v>30</v>
      </c>
      <c r="S4221" s="3" t="s">
        <v>61</v>
      </c>
      <c r="T4221" s="1">
        <v>10</v>
      </c>
      <c r="U4221" s="8">
        <v>430</v>
      </c>
    </row>
    <row r="4222" spans="3:21" x14ac:dyDescent="0.2">
      <c r="C4222" s="70"/>
      <c r="D4222" s="67"/>
      <c r="E4222" s="4" t="s">
        <v>44</v>
      </c>
      <c r="F4222" s="52" t="s">
        <v>625</v>
      </c>
      <c r="G4222" s="7">
        <v>31</v>
      </c>
      <c r="H4222" s="9">
        <v>41.935483870968</v>
      </c>
      <c r="I4222" s="1">
        <v>67.741935483871003</v>
      </c>
      <c r="J4222" s="1">
        <v>32.258064516128997</v>
      </c>
      <c r="K4222" s="1">
        <v>61.290322580644997</v>
      </c>
      <c r="L4222" s="1">
        <v>58.064516129032</v>
      </c>
      <c r="M4222" s="1">
        <v>25.806451612903</v>
      </c>
      <c r="N4222" s="1">
        <v>25.806451612903</v>
      </c>
      <c r="O4222" s="1">
        <v>70.967741935484</v>
      </c>
      <c r="P4222" s="1">
        <v>29.032258064516</v>
      </c>
      <c r="Q4222" s="1">
        <v>51.612903225806001</v>
      </c>
      <c r="R4222" s="1">
        <v>29.032258064516</v>
      </c>
      <c r="S4222" s="1">
        <v>9.6774193548389995</v>
      </c>
      <c r="T4222" s="1">
        <v>9.6774193548389995</v>
      </c>
      <c r="U4222" s="8">
        <v>512.90322580645204</v>
      </c>
    </row>
    <row r="4223" spans="3:21" x14ac:dyDescent="0.2">
      <c r="C4223" s="70"/>
      <c r="D4223" s="67"/>
      <c r="E4223" s="4" t="s">
        <v>37</v>
      </c>
      <c r="F4223" s="52" t="s">
        <v>625</v>
      </c>
      <c r="G4223" s="7">
        <v>22</v>
      </c>
      <c r="H4223" s="9">
        <v>54.545454545455001</v>
      </c>
      <c r="I4223" s="1">
        <v>72.727272727273004</v>
      </c>
      <c r="J4223" s="1">
        <v>45.454545454544999</v>
      </c>
      <c r="K4223" s="1">
        <v>54.545454545455001</v>
      </c>
      <c r="L4223" s="1">
        <v>63.636363636364003</v>
      </c>
      <c r="M4223" s="1">
        <v>36.363636363635997</v>
      </c>
      <c r="N4223" s="1">
        <v>18.181818181817999</v>
      </c>
      <c r="O4223" s="1">
        <v>63.636363636364003</v>
      </c>
      <c r="P4223" s="1">
        <v>40.909090909090999</v>
      </c>
      <c r="Q4223" s="1">
        <v>54.545454545455001</v>
      </c>
      <c r="R4223" s="1">
        <v>50</v>
      </c>
      <c r="S4223" s="1">
        <v>13.636363636364001</v>
      </c>
      <c r="T4223" s="1">
        <v>18.181818181817999</v>
      </c>
      <c r="U4223" s="8">
        <v>586.36363636363603</v>
      </c>
    </row>
    <row r="4224" spans="3:21" x14ac:dyDescent="0.2">
      <c r="C4224" s="70"/>
      <c r="D4224" s="66" t="s">
        <v>20</v>
      </c>
      <c r="E4224" s="5" t="s">
        <v>39</v>
      </c>
      <c r="F4224" s="51" t="s">
        <v>624</v>
      </c>
      <c r="G4224" s="6">
        <v>175</v>
      </c>
      <c r="H4224" s="13">
        <v>42.857142857143003</v>
      </c>
      <c r="I4224" s="2">
        <v>69.142857142856997</v>
      </c>
      <c r="J4224" s="2">
        <v>38.285714285714</v>
      </c>
      <c r="K4224" s="2">
        <v>73.142857142856997</v>
      </c>
      <c r="L4224" s="2">
        <v>65.714285714286007</v>
      </c>
      <c r="M4224" s="2">
        <v>32.571428571429003</v>
      </c>
      <c r="N4224" s="2">
        <v>23.428571428571001</v>
      </c>
      <c r="O4224" s="2">
        <v>57.142857142856997</v>
      </c>
      <c r="P4224" s="2">
        <v>38.285714285714</v>
      </c>
      <c r="Q4224" s="2">
        <v>61.714285714286</v>
      </c>
      <c r="R4224" s="2">
        <v>41.714285714286</v>
      </c>
      <c r="S4224" s="2">
        <v>6.2857142857139996</v>
      </c>
      <c r="T4224" s="2">
        <v>5.7142857142860004</v>
      </c>
      <c r="U4224" s="11">
        <v>556</v>
      </c>
    </row>
    <row r="4225" spans="3:21" x14ac:dyDescent="0.2">
      <c r="C4225" s="70"/>
      <c r="D4225" s="67"/>
      <c r="E4225" s="4" t="s">
        <v>40</v>
      </c>
      <c r="F4225" s="52" t="s">
        <v>624</v>
      </c>
      <c r="G4225" s="7">
        <v>538</v>
      </c>
      <c r="H4225" s="9">
        <v>47.026022304832999</v>
      </c>
      <c r="I4225" s="1">
        <v>76.394052044610007</v>
      </c>
      <c r="J4225" s="1">
        <v>44.609665427509</v>
      </c>
      <c r="K4225" s="1">
        <v>75.278810408921998</v>
      </c>
      <c r="L4225" s="1">
        <v>69.702602230482995</v>
      </c>
      <c r="M4225" s="1">
        <v>39.962825278810001</v>
      </c>
      <c r="N4225" s="1">
        <v>24.721189591078002</v>
      </c>
      <c r="O4225" s="1">
        <v>66.356877323419994</v>
      </c>
      <c r="P4225" s="1">
        <v>42.193308550186003</v>
      </c>
      <c r="Q4225" s="1">
        <v>62.639405204460999</v>
      </c>
      <c r="R4225" s="1">
        <v>39.591078066914001</v>
      </c>
      <c r="S4225" s="1">
        <v>2.416356877323</v>
      </c>
      <c r="T4225" s="1">
        <v>3.345724907063</v>
      </c>
      <c r="U4225" s="8">
        <v>594.23791821561304</v>
      </c>
    </row>
    <row r="4226" spans="3:21" x14ac:dyDescent="0.2">
      <c r="C4226" s="70"/>
      <c r="D4226" s="67"/>
      <c r="E4226" s="4" t="s">
        <v>41</v>
      </c>
      <c r="F4226" s="52" t="s">
        <v>624</v>
      </c>
      <c r="G4226" s="7">
        <v>0</v>
      </c>
      <c r="H4226" s="17" t="s">
        <v>61</v>
      </c>
      <c r="I4226" s="3" t="s">
        <v>61</v>
      </c>
      <c r="J4226" s="3" t="s">
        <v>61</v>
      </c>
      <c r="K4226" s="3" t="s">
        <v>61</v>
      </c>
      <c r="L4226" s="3" t="s">
        <v>61</v>
      </c>
      <c r="M4226" s="3" t="s">
        <v>61</v>
      </c>
      <c r="N4226" s="3" t="s">
        <v>61</v>
      </c>
      <c r="O4226" s="3" t="s">
        <v>61</v>
      </c>
      <c r="P4226" s="3" t="s">
        <v>61</v>
      </c>
      <c r="Q4226" s="3" t="s">
        <v>61</v>
      </c>
      <c r="R4226" s="3" t="s">
        <v>61</v>
      </c>
      <c r="S4226" s="3" t="s">
        <v>61</v>
      </c>
      <c r="T4226" s="3" t="s">
        <v>61</v>
      </c>
      <c r="U4226" s="18" t="s">
        <v>61</v>
      </c>
    </row>
    <row r="4227" spans="3:21" x14ac:dyDescent="0.2">
      <c r="C4227" s="70"/>
      <c r="D4227" s="67"/>
      <c r="E4227" s="4" t="s">
        <v>42</v>
      </c>
      <c r="F4227" s="52" t="s">
        <v>625</v>
      </c>
      <c r="G4227" s="7">
        <v>20</v>
      </c>
      <c r="H4227" s="9">
        <v>75</v>
      </c>
      <c r="I4227" s="1">
        <v>90</v>
      </c>
      <c r="J4227" s="1">
        <v>60</v>
      </c>
      <c r="K4227" s="1">
        <v>75</v>
      </c>
      <c r="L4227" s="1">
        <v>75</v>
      </c>
      <c r="M4227" s="1">
        <v>60</v>
      </c>
      <c r="N4227" s="1">
        <v>40</v>
      </c>
      <c r="O4227" s="1">
        <v>65</v>
      </c>
      <c r="P4227" s="1">
        <v>60</v>
      </c>
      <c r="Q4227" s="1">
        <v>80</v>
      </c>
      <c r="R4227" s="1">
        <v>35</v>
      </c>
      <c r="S4227" s="1">
        <v>5</v>
      </c>
      <c r="T4227" s="3" t="s">
        <v>61</v>
      </c>
      <c r="U4227" s="8">
        <v>720</v>
      </c>
    </row>
    <row r="4228" spans="3:21" x14ac:dyDescent="0.2">
      <c r="C4228" s="70"/>
      <c r="D4228" s="67"/>
      <c r="E4228" s="4" t="s">
        <v>43</v>
      </c>
      <c r="F4228" s="52" t="s">
        <v>625</v>
      </c>
      <c r="G4228" s="7">
        <v>5</v>
      </c>
      <c r="H4228" s="9">
        <v>40</v>
      </c>
      <c r="I4228" s="1">
        <v>100</v>
      </c>
      <c r="J4228" s="1">
        <v>40</v>
      </c>
      <c r="K4228" s="1">
        <v>80</v>
      </c>
      <c r="L4228" s="1">
        <v>60</v>
      </c>
      <c r="M4228" s="1">
        <v>40</v>
      </c>
      <c r="N4228" s="1">
        <v>20</v>
      </c>
      <c r="O4228" s="1">
        <v>60</v>
      </c>
      <c r="P4228" s="1">
        <v>60</v>
      </c>
      <c r="Q4228" s="1">
        <v>40</v>
      </c>
      <c r="R4228" s="1">
        <v>40</v>
      </c>
      <c r="S4228" s="3" t="s">
        <v>61</v>
      </c>
      <c r="T4228" s="3" t="s">
        <v>61</v>
      </c>
      <c r="U4228" s="8">
        <v>580</v>
      </c>
    </row>
    <row r="4229" spans="3:21" x14ac:dyDescent="0.2">
      <c r="C4229" s="70"/>
      <c r="D4229" s="67"/>
      <c r="E4229" s="4" t="s">
        <v>44</v>
      </c>
      <c r="F4229" s="52" t="s">
        <v>625</v>
      </c>
      <c r="G4229" s="7">
        <v>14</v>
      </c>
      <c r="H4229" s="9">
        <v>42.857142857143003</v>
      </c>
      <c r="I4229" s="1">
        <v>71.428571428571004</v>
      </c>
      <c r="J4229" s="1">
        <v>35.714285714286</v>
      </c>
      <c r="K4229" s="1">
        <v>78.571428571428996</v>
      </c>
      <c r="L4229" s="1">
        <v>64.285714285713993</v>
      </c>
      <c r="M4229" s="1">
        <v>28.571428571428999</v>
      </c>
      <c r="N4229" s="1">
        <v>28.571428571428999</v>
      </c>
      <c r="O4229" s="1">
        <v>71.428571428571004</v>
      </c>
      <c r="P4229" s="1">
        <v>28.571428571428999</v>
      </c>
      <c r="Q4229" s="1">
        <v>50</v>
      </c>
      <c r="R4229" s="1">
        <v>28.571428571428999</v>
      </c>
      <c r="S4229" s="1">
        <v>14.285714285714</v>
      </c>
      <c r="T4229" s="3" t="s">
        <v>61</v>
      </c>
      <c r="U4229" s="8">
        <v>542.857142857143</v>
      </c>
    </row>
    <row r="4230" spans="3:21" x14ac:dyDescent="0.2">
      <c r="C4230" s="70"/>
      <c r="D4230" s="67"/>
      <c r="E4230" s="4" t="s">
        <v>37</v>
      </c>
      <c r="F4230" s="52" t="s">
        <v>625</v>
      </c>
      <c r="G4230" s="7">
        <v>11</v>
      </c>
      <c r="H4230" s="9">
        <v>45.454545454544999</v>
      </c>
      <c r="I4230" s="1">
        <v>72.727272727273004</v>
      </c>
      <c r="J4230" s="1">
        <v>54.545454545455001</v>
      </c>
      <c r="K4230" s="1">
        <v>45.454545454544999</v>
      </c>
      <c r="L4230" s="1">
        <v>54.545454545455001</v>
      </c>
      <c r="M4230" s="1">
        <v>36.363636363635997</v>
      </c>
      <c r="N4230" s="1">
        <v>18.181818181817999</v>
      </c>
      <c r="O4230" s="1">
        <v>63.636363636364003</v>
      </c>
      <c r="P4230" s="1">
        <v>36.363636363635997</v>
      </c>
      <c r="Q4230" s="1">
        <v>45.454545454544999</v>
      </c>
      <c r="R4230" s="1">
        <v>36.363636363635997</v>
      </c>
      <c r="S4230" s="1">
        <v>18.181818181817999</v>
      </c>
      <c r="T4230" s="1">
        <v>18.181818181817999</v>
      </c>
      <c r="U4230" s="8">
        <v>545.45454545454504</v>
      </c>
    </row>
    <row r="4231" spans="3:21" x14ac:dyDescent="0.2">
      <c r="C4231" s="70"/>
      <c r="D4231" s="66" t="s">
        <v>21</v>
      </c>
      <c r="E4231" s="5" t="s">
        <v>39</v>
      </c>
      <c r="F4231" s="51" t="s">
        <v>624</v>
      </c>
      <c r="G4231" s="6">
        <v>283</v>
      </c>
      <c r="H4231" s="13">
        <v>38.869257950529999</v>
      </c>
      <c r="I4231" s="2">
        <v>68.551236749116995</v>
      </c>
      <c r="J4231" s="2">
        <v>31.095406360424001</v>
      </c>
      <c r="K4231" s="2">
        <v>69.611307420494995</v>
      </c>
      <c r="L4231" s="2">
        <v>68.904593639576007</v>
      </c>
      <c r="M4231" s="2">
        <v>38.515901060071002</v>
      </c>
      <c r="N4231" s="2">
        <v>23.674911660776999</v>
      </c>
      <c r="O4231" s="2">
        <v>62.544169611306998</v>
      </c>
      <c r="P4231" s="2">
        <v>43.109540636041999</v>
      </c>
      <c r="Q4231" s="2">
        <v>57.597173144876002</v>
      </c>
      <c r="R4231" s="2">
        <v>42.402826855123998</v>
      </c>
      <c r="S4231" s="2">
        <v>3.533568904594</v>
      </c>
      <c r="T4231" s="2">
        <v>4.2402826855119997</v>
      </c>
      <c r="U4231" s="11">
        <v>552.65017667844495</v>
      </c>
    </row>
    <row r="4232" spans="3:21" x14ac:dyDescent="0.2">
      <c r="C4232" s="70"/>
      <c r="D4232" s="67"/>
      <c r="E4232" s="4" t="s">
        <v>40</v>
      </c>
      <c r="F4232" s="52" t="s">
        <v>624</v>
      </c>
      <c r="G4232" s="7">
        <v>435</v>
      </c>
      <c r="H4232" s="9">
        <v>42.068965517240997</v>
      </c>
      <c r="I4232" s="1">
        <v>74.022988505746994</v>
      </c>
      <c r="J4232" s="1">
        <v>39.310344827586</v>
      </c>
      <c r="K4232" s="1">
        <v>75.862068965516997</v>
      </c>
      <c r="L4232" s="1">
        <v>78.160919540229997</v>
      </c>
      <c r="M4232" s="1">
        <v>49.195402298851</v>
      </c>
      <c r="N4232" s="1">
        <v>27.586206896552</v>
      </c>
      <c r="O4232" s="1">
        <v>73.793103448276</v>
      </c>
      <c r="P4232" s="1">
        <v>51.034482758621003</v>
      </c>
      <c r="Q4232" s="1">
        <v>61.609195402299001</v>
      </c>
      <c r="R4232" s="1">
        <v>46.436781609195002</v>
      </c>
      <c r="S4232" s="1">
        <v>4.3678160919540003</v>
      </c>
      <c r="T4232" s="1">
        <v>3.6781609195399998</v>
      </c>
      <c r="U4232" s="8">
        <v>627.12643678160896</v>
      </c>
    </row>
    <row r="4233" spans="3:21" x14ac:dyDescent="0.2">
      <c r="C4233" s="70"/>
      <c r="D4233" s="67"/>
      <c r="E4233" s="4" t="s">
        <v>41</v>
      </c>
      <c r="F4233" s="52" t="s">
        <v>624</v>
      </c>
      <c r="G4233" s="7">
        <v>0</v>
      </c>
      <c r="H4233" s="17" t="s">
        <v>61</v>
      </c>
      <c r="I4233" s="3" t="s">
        <v>61</v>
      </c>
      <c r="J4233" s="3" t="s">
        <v>61</v>
      </c>
      <c r="K4233" s="3" t="s">
        <v>61</v>
      </c>
      <c r="L4233" s="3" t="s">
        <v>61</v>
      </c>
      <c r="M4233" s="3" t="s">
        <v>61</v>
      </c>
      <c r="N4233" s="3" t="s">
        <v>61</v>
      </c>
      <c r="O4233" s="3" t="s">
        <v>61</v>
      </c>
      <c r="P4233" s="3" t="s">
        <v>61</v>
      </c>
      <c r="Q4233" s="3" t="s">
        <v>61</v>
      </c>
      <c r="R4233" s="3" t="s">
        <v>61</v>
      </c>
      <c r="S4233" s="3" t="s">
        <v>61</v>
      </c>
      <c r="T4233" s="3" t="s">
        <v>61</v>
      </c>
      <c r="U4233" s="18" t="s">
        <v>61</v>
      </c>
    </row>
    <row r="4234" spans="3:21" x14ac:dyDescent="0.2">
      <c r="C4234" s="70"/>
      <c r="D4234" s="67"/>
      <c r="E4234" s="4" t="s">
        <v>42</v>
      </c>
      <c r="F4234" s="52" t="s">
        <v>625</v>
      </c>
      <c r="G4234" s="7">
        <v>14</v>
      </c>
      <c r="H4234" s="9">
        <v>50</v>
      </c>
      <c r="I4234" s="1">
        <v>57.142857142856997</v>
      </c>
      <c r="J4234" s="1">
        <v>28.571428571428999</v>
      </c>
      <c r="K4234" s="1">
        <v>42.857142857143003</v>
      </c>
      <c r="L4234" s="1">
        <v>64.285714285713993</v>
      </c>
      <c r="M4234" s="1">
        <v>50</v>
      </c>
      <c r="N4234" s="1">
        <v>28.571428571428999</v>
      </c>
      <c r="O4234" s="1">
        <v>35.714285714286</v>
      </c>
      <c r="P4234" s="1">
        <v>42.857142857143003</v>
      </c>
      <c r="Q4234" s="1">
        <v>50</v>
      </c>
      <c r="R4234" s="1">
        <v>35.714285714286</v>
      </c>
      <c r="S4234" s="1">
        <v>14.285714285714</v>
      </c>
      <c r="T4234" s="1">
        <v>14.285714285714</v>
      </c>
      <c r="U4234" s="8">
        <v>514.28571428571399</v>
      </c>
    </row>
    <row r="4235" spans="3:21" x14ac:dyDescent="0.2">
      <c r="C4235" s="70"/>
      <c r="D4235" s="67"/>
      <c r="E4235" s="4" t="s">
        <v>43</v>
      </c>
      <c r="F4235" s="52" t="s">
        <v>625</v>
      </c>
      <c r="G4235" s="7">
        <v>5</v>
      </c>
      <c r="H4235" s="9">
        <v>20</v>
      </c>
      <c r="I4235" s="1">
        <v>80</v>
      </c>
      <c r="J4235" s="1">
        <v>20</v>
      </c>
      <c r="K4235" s="1">
        <v>40</v>
      </c>
      <c r="L4235" s="3" t="s">
        <v>61</v>
      </c>
      <c r="M4235" s="1">
        <v>40</v>
      </c>
      <c r="N4235" s="1">
        <v>20</v>
      </c>
      <c r="O4235" s="3" t="s">
        <v>61</v>
      </c>
      <c r="P4235" s="1">
        <v>20</v>
      </c>
      <c r="Q4235" s="3" t="s">
        <v>61</v>
      </c>
      <c r="R4235" s="1">
        <v>20</v>
      </c>
      <c r="S4235" s="3" t="s">
        <v>61</v>
      </c>
      <c r="T4235" s="1">
        <v>20</v>
      </c>
      <c r="U4235" s="8">
        <v>280</v>
      </c>
    </row>
    <row r="4236" spans="3:21" x14ac:dyDescent="0.2">
      <c r="C4236" s="70"/>
      <c r="D4236" s="67"/>
      <c r="E4236" s="4" t="s">
        <v>44</v>
      </c>
      <c r="F4236" s="52" t="s">
        <v>625</v>
      </c>
      <c r="G4236" s="7">
        <v>17</v>
      </c>
      <c r="H4236" s="9">
        <v>41.176470588234999</v>
      </c>
      <c r="I4236" s="1">
        <v>64.705882352941003</v>
      </c>
      <c r="J4236" s="1">
        <v>29.411764705882</v>
      </c>
      <c r="K4236" s="1">
        <v>47.058823529412003</v>
      </c>
      <c r="L4236" s="1">
        <v>52.941176470587997</v>
      </c>
      <c r="M4236" s="1">
        <v>23.529411764706001</v>
      </c>
      <c r="N4236" s="1">
        <v>23.529411764706001</v>
      </c>
      <c r="O4236" s="1">
        <v>70.588235294117993</v>
      </c>
      <c r="P4236" s="1">
        <v>29.411764705882</v>
      </c>
      <c r="Q4236" s="1">
        <v>52.941176470587997</v>
      </c>
      <c r="R4236" s="1">
        <v>29.411764705882</v>
      </c>
      <c r="S4236" s="1">
        <v>5.8823529411760003</v>
      </c>
      <c r="T4236" s="1">
        <v>17.647058823529001</v>
      </c>
      <c r="U4236" s="8">
        <v>488.23529411764702</v>
      </c>
    </row>
    <row r="4237" spans="3:21" x14ac:dyDescent="0.2">
      <c r="C4237" s="70"/>
      <c r="D4237" s="67"/>
      <c r="E4237" s="4" t="s">
        <v>37</v>
      </c>
      <c r="F4237" s="52" t="s">
        <v>625</v>
      </c>
      <c r="G4237" s="7">
        <v>11</v>
      </c>
      <c r="H4237" s="9">
        <v>63.636363636364003</v>
      </c>
      <c r="I4237" s="1">
        <v>72.727272727273004</v>
      </c>
      <c r="J4237" s="1">
        <v>36.363636363635997</v>
      </c>
      <c r="K4237" s="1">
        <v>63.636363636364003</v>
      </c>
      <c r="L4237" s="1">
        <v>72.727272727273004</v>
      </c>
      <c r="M4237" s="1">
        <v>36.363636363635997</v>
      </c>
      <c r="N4237" s="1">
        <v>18.181818181817999</v>
      </c>
      <c r="O4237" s="1">
        <v>63.636363636364003</v>
      </c>
      <c r="P4237" s="1">
        <v>45.454545454544999</v>
      </c>
      <c r="Q4237" s="1">
        <v>63.636363636364003</v>
      </c>
      <c r="R4237" s="1">
        <v>63.636363636364003</v>
      </c>
      <c r="S4237" s="1">
        <v>9.0909090909089993</v>
      </c>
      <c r="T4237" s="1">
        <v>18.181818181817999</v>
      </c>
      <c r="U4237" s="8">
        <v>627.27272727272702</v>
      </c>
    </row>
    <row r="4238" spans="3:21" x14ac:dyDescent="0.2">
      <c r="C4238" s="66" t="s">
        <v>45</v>
      </c>
      <c r="D4238" s="64" t="s">
        <v>19</v>
      </c>
      <c r="E4238" s="5" t="s">
        <v>46</v>
      </c>
      <c r="F4238" s="51" t="s">
        <v>624</v>
      </c>
      <c r="G4238" s="6">
        <v>770</v>
      </c>
      <c r="H4238" s="13">
        <v>46.493506493505997</v>
      </c>
      <c r="I4238" s="2">
        <v>77.142857142856997</v>
      </c>
      <c r="J4238" s="2">
        <v>45.714285714286</v>
      </c>
      <c r="K4238" s="2">
        <v>75.584415584416007</v>
      </c>
      <c r="L4238" s="2">
        <v>72.077922077921997</v>
      </c>
      <c r="M4238" s="2">
        <v>45.194805194804999</v>
      </c>
      <c r="N4238" s="2">
        <v>27.272727272727</v>
      </c>
      <c r="O4238" s="2">
        <v>68.571428571428996</v>
      </c>
      <c r="P4238" s="2">
        <v>45.064935064935</v>
      </c>
      <c r="Q4238" s="2">
        <v>62.597402597402997</v>
      </c>
      <c r="R4238" s="2">
        <v>41.168831168830998</v>
      </c>
      <c r="S4238" s="2">
        <v>3.3766233766229998</v>
      </c>
      <c r="T4238" s="2">
        <v>3.896103896104</v>
      </c>
      <c r="U4238" s="11">
        <v>614.15584415584397</v>
      </c>
    </row>
    <row r="4239" spans="3:21" ht="26" x14ac:dyDescent="0.2">
      <c r="C4239" s="70"/>
      <c r="D4239" s="65"/>
      <c r="E4239" s="4" t="s">
        <v>47</v>
      </c>
      <c r="F4239" s="52" t="s">
        <v>624</v>
      </c>
      <c r="G4239" s="7">
        <v>335</v>
      </c>
      <c r="H4239" s="9">
        <v>46.268656716418</v>
      </c>
      <c r="I4239" s="1">
        <v>69.253731343284002</v>
      </c>
      <c r="J4239" s="1">
        <v>40</v>
      </c>
      <c r="K4239" s="1">
        <v>73.134328358209004</v>
      </c>
      <c r="L4239" s="1">
        <v>72.238805970149002</v>
      </c>
      <c r="M4239" s="1">
        <v>40.298507462686999</v>
      </c>
      <c r="N4239" s="1">
        <v>27.164179104477999</v>
      </c>
      <c r="O4239" s="1">
        <v>68.059701492537002</v>
      </c>
      <c r="P4239" s="1">
        <v>43.880597014925002</v>
      </c>
      <c r="Q4239" s="1">
        <v>65.074626865672002</v>
      </c>
      <c r="R4239" s="1">
        <v>45.373134328357999</v>
      </c>
      <c r="S4239" s="1">
        <v>2.6865671641789999</v>
      </c>
      <c r="T4239" s="1">
        <v>3.283582089552</v>
      </c>
      <c r="U4239" s="8">
        <v>596.71641791044794</v>
      </c>
    </row>
    <row r="4240" spans="3:21" x14ac:dyDescent="0.2">
      <c r="C4240" s="70"/>
      <c r="D4240" s="65"/>
      <c r="E4240" s="4" t="s">
        <v>48</v>
      </c>
      <c r="F4240" s="52" t="s">
        <v>625</v>
      </c>
      <c r="G4240" s="7">
        <v>34</v>
      </c>
      <c r="H4240" s="9">
        <v>44.117647058823998</v>
      </c>
      <c r="I4240" s="1">
        <v>76.470588235294002</v>
      </c>
      <c r="J4240" s="1">
        <v>32.352941176470999</v>
      </c>
      <c r="K4240" s="1">
        <v>70.588235294117993</v>
      </c>
      <c r="L4240" s="1">
        <v>73.529411764705998</v>
      </c>
      <c r="M4240" s="1">
        <v>35.294117647058997</v>
      </c>
      <c r="N4240" s="1">
        <v>23.529411764706001</v>
      </c>
      <c r="O4240" s="1">
        <v>61.764705882352999</v>
      </c>
      <c r="P4240" s="1">
        <v>38.235294117647001</v>
      </c>
      <c r="Q4240" s="1">
        <v>61.764705882352999</v>
      </c>
      <c r="R4240" s="1">
        <v>35.294117647058997</v>
      </c>
      <c r="S4240" s="1">
        <v>5.8823529411760003</v>
      </c>
      <c r="T4240" s="1">
        <v>5.8823529411760003</v>
      </c>
      <c r="U4240" s="8">
        <v>564.70588235294099</v>
      </c>
    </row>
    <row r="4241" spans="2:22" ht="39" x14ac:dyDescent="0.2">
      <c r="C4241" s="70"/>
      <c r="D4241" s="65"/>
      <c r="E4241" s="4" t="s">
        <v>49</v>
      </c>
      <c r="F4241" s="52" t="s">
        <v>624</v>
      </c>
      <c r="G4241" s="7">
        <v>318</v>
      </c>
      <c r="H4241" s="9">
        <v>36.792452830188999</v>
      </c>
      <c r="I4241" s="1">
        <v>70.440251572327</v>
      </c>
      <c r="J4241" s="1">
        <v>25.786163522012998</v>
      </c>
      <c r="K4241" s="1">
        <v>71.383647798742004</v>
      </c>
      <c r="L4241" s="1">
        <v>70.125786163521994</v>
      </c>
      <c r="M4241" s="1">
        <v>35.849056603774002</v>
      </c>
      <c r="N4241" s="1">
        <v>20.125786163522001</v>
      </c>
      <c r="O4241" s="1">
        <v>61.635220125785999</v>
      </c>
      <c r="P4241" s="1">
        <v>45.283018867925001</v>
      </c>
      <c r="Q4241" s="1">
        <v>54.716981132074999</v>
      </c>
      <c r="R4241" s="1">
        <v>40.880503144654</v>
      </c>
      <c r="S4241" s="1">
        <v>5.9748427672959998</v>
      </c>
      <c r="T4241" s="1">
        <v>5.3459119496860001</v>
      </c>
      <c r="U4241" s="8">
        <v>544.33962264150898</v>
      </c>
    </row>
    <row r="4242" spans="2:22" x14ac:dyDescent="0.2">
      <c r="C4242" s="70"/>
      <c r="D4242" s="65"/>
      <c r="E4242" s="4" t="s">
        <v>50</v>
      </c>
      <c r="F4242" s="52" t="s">
        <v>625</v>
      </c>
      <c r="G4242" s="7">
        <v>18</v>
      </c>
      <c r="H4242" s="9">
        <v>11.111111111111001</v>
      </c>
      <c r="I4242" s="1">
        <v>44.444444444444002</v>
      </c>
      <c r="J4242" s="1">
        <v>27.777777777777999</v>
      </c>
      <c r="K4242" s="1">
        <v>55.555555555555998</v>
      </c>
      <c r="L4242" s="1">
        <v>44.444444444444002</v>
      </c>
      <c r="M4242" s="1">
        <v>27.777777777777999</v>
      </c>
      <c r="N4242" s="1">
        <v>5.5555555555560003</v>
      </c>
      <c r="O4242" s="1">
        <v>50</v>
      </c>
      <c r="P4242" s="1">
        <v>22.222222222222001</v>
      </c>
      <c r="Q4242" s="1">
        <v>27.777777777777999</v>
      </c>
      <c r="R4242" s="1">
        <v>16.666666666666998</v>
      </c>
      <c r="S4242" s="1">
        <v>16.666666666666998</v>
      </c>
      <c r="T4242" s="1">
        <v>16.666666666666998</v>
      </c>
      <c r="U4242" s="8">
        <v>366.66666666666703</v>
      </c>
    </row>
    <row r="4243" spans="2:22" x14ac:dyDescent="0.2">
      <c r="C4243" s="70"/>
      <c r="D4243" s="65"/>
      <c r="E4243" s="4" t="s">
        <v>44</v>
      </c>
      <c r="F4243" s="52" t="s">
        <v>625</v>
      </c>
      <c r="G4243" s="7">
        <v>25</v>
      </c>
      <c r="H4243" s="9">
        <v>36</v>
      </c>
      <c r="I4243" s="1">
        <v>64</v>
      </c>
      <c r="J4243" s="1">
        <v>24</v>
      </c>
      <c r="K4243" s="1">
        <v>52</v>
      </c>
      <c r="L4243" s="1">
        <v>60</v>
      </c>
      <c r="M4243" s="1">
        <v>44</v>
      </c>
      <c r="N4243" s="1">
        <v>24</v>
      </c>
      <c r="O4243" s="1">
        <v>56</v>
      </c>
      <c r="P4243" s="1">
        <v>44</v>
      </c>
      <c r="Q4243" s="1">
        <v>60</v>
      </c>
      <c r="R4243" s="1">
        <v>60</v>
      </c>
      <c r="S4243" s="1">
        <v>8</v>
      </c>
      <c r="T4243" s="1">
        <v>8</v>
      </c>
      <c r="U4243" s="8">
        <v>540</v>
      </c>
    </row>
    <row r="4244" spans="2:22" x14ac:dyDescent="0.2">
      <c r="C4244" s="70"/>
      <c r="D4244" s="65"/>
      <c r="E4244" s="4" t="s">
        <v>37</v>
      </c>
      <c r="F4244" s="52" t="s">
        <v>625</v>
      </c>
      <c r="G4244" s="7">
        <v>28</v>
      </c>
      <c r="H4244" s="9">
        <v>53.571428571429003</v>
      </c>
      <c r="I4244" s="1">
        <v>71.428571428571004</v>
      </c>
      <c r="J4244" s="1">
        <v>53.571428571429003</v>
      </c>
      <c r="K4244" s="1">
        <v>60.714285714286</v>
      </c>
      <c r="L4244" s="1">
        <v>57.142857142856997</v>
      </c>
      <c r="M4244" s="1">
        <v>32.142857142856997</v>
      </c>
      <c r="N4244" s="1">
        <v>25</v>
      </c>
      <c r="O4244" s="1">
        <v>57.142857142856997</v>
      </c>
      <c r="P4244" s="1">
        <v>42.857142857143003</v>
      </c>
      <c r="Q4244" s="1">
        <v>50</v>
      </c>
      <c r="R4244" s="1">
        <v>50</v>
      </c>
      <c r="S4244" s="1">
        <v>3.5714285714290002</v>
      </c>
      <c r="T4244" s="1">
        <v>3.5714285714290002</v>
      </c>
      <c r="U4244" s="8">
        <v>560.71428571428601</v>
      </c>
    </row>
    <row r="4245" spans="2:22" x14ac:dyDescent="0.2">
      <c r="C4245" s="70"/>
      <c r="D4245" s="65"/>
      <c r="E4245" s="4" t="s">
        <v>51</v>
      </c>
      <c r="F4245" s="52" t="s">
        <v>624</v>
      </c>
      <c r="G4245" s="7">
        <v>1105</v>
      </c>
      <c r="H4245" s="9">
        <v>46.425339366515999</v>
      </c>
      <c r="I4245" s="1">
        <v>74.751131221719007</v>
      </c>
      <c r="J4245" s="1">
        <v>43.981900452489</v>
      </c>
      <c r="K4245" s="1">
        <v>74.841628959275994</v>
      </c>
      <c r="L4245" s="1">
        <v>72.126696832579</v>
      </c>
      <c r="M4245" s="1">
        <v>43.710407239818998</v>
      </c>
      <c r="N4245" s="1">
        <v>27.239819004525</v>
      </c>
      <c r="O4245" s="1">
        <v>68.416289592759995</v>
      </c>
      <c r="P4245" s="1">
        <v>44.705882352941003</v>
      </c>
      <c r="Q4245" s="1">
        <v>63.348416289592997</v>
      </c>
      <c r="R4245" s="1">
        <v>42.443438914026999</v>
      </c>
      <c r="S4245" s="1">
        <v>3.1674208144799998</v>
      </c>
      <c r="T4245" s="1">
        <v>3.7104072398189998</v>
      </c>
      <c r="U4245" s="8">
        <v>608.86877828054298</v>
      </c>
    </row>
    <row r="4246" spans="2:22" x14ac:dyDescent="0.2">
      <c r="C4246" s="70"/>
      <c r="D4246" s="65"/>
      <c r="E4246" s="4" t="s">
        <v>52</v>
      </c>
      <c r="F4246" s="52" t="s">
        <v>624</v>
      </c>
      <c r="G4246" s="7">
        <v>352</v>
      </c>
      <c r="H4246" s="9">
        <v>37.5</v>
      </c>
      <c r="I4246" s="1">
        <v>71.022727272726996</v>
      </c>
      <c r="J4246" s="1">
        <v>26.420454545455001</v>
      </c>
      <c r="K4246" s="1">
        <v>71.306818181818002</v>
      </c>
      <c r="L4246" s="1">
        <v>70.454545454544999</v>
      </c>
      <c r="M4246" s="1">
        <v>35.795454545455001</v>
      </c>
      <c r="N4246" s="1">
        <v>20.454545454544999</v>
      </c>
      <c r="O4246" s="1">
        <v>61.647727272727003</v>
      </c>
      <c r="P4246" s="1">
        <v>44.602272727272997</v>
      </c>
      <c r="Q4246" s="1">
        <v>55.397727272727003</v>
      </c>
      <c r="R4246" s="1">
        <v>40.340909090909001</v>
      </c>
      <c r="S4246" s="1">
        <v>5.9659090909090002</v>
      </c>
      <c r="T4246" s="1">
        <v>5.3977272727269998</v>
      </c>
      <c r="U4246" s="8">
        <v>546.30681818181802</v>
      </c>
    </row>
    <row r="4247" spans="2:22" x14ac:dyDescent="0.2">
      <c r="C4247" s="66" t="s">
        <v>53</v>
      </c>
      <c r="D4247" s="64" t="s">
        <v>19</v>
      </c>
      <c r="E4247" s="5" t="s">
        <v>54</v>
      </c>
      <c r="F4247" s="51" t="s">
        <v>624</v>
      </c>
      <c r="G4247" s="6">
        <v>513</v>
      </c>
      <c r="H4247" s="13">
        <v>48.343079922027002</v>
      </c>
      <c r="I4247" s="2">
        <v>72.514619883040993</v>
      </c>
      <c r="J4247" s="2">
        <v>39.766081871345001</v>
      </c>
      <c r="K4247" s="2">
        <v>74.463937621832002</v>
      </c>
      <c r="L4247" s="2">
        <v>71.345029239766006</v>
      </c>
      <c r="M4247" s="2">
        <v>41.520467836256998</v>
      </c>
      <c r="N4247" s="2">
        <v>26.315789473683999</v>
      </c>
      <c r="O4247" s="2">
        <v>69.005847953216005</v>
      </c>
      <c r="P4247" s="2">
        <v>44.444444444444002</v>
      </c>
      <c r="Q4247" s="2">
        <v>62.573099415205</v>
      </c>
      <c r="R4247" s="2">
        <v>41.520467836256998</v>
      </c>
      <c r="S4247" s="2">
        <v>3.508771929825</v>
      </c>
      <c r="T4247" s="2">
        <v>3.7037037037039999</v>
      </c>
      <c r="U4247" s="11">
        <v>599.02534113060403</v>
      </c>
    </row>
    <row r="4248" spans="2:22" x14ac:dyDescent="0.2">
      <c r="C4248" s="70"/>
      <c r="D4248" s="65"/>
      <c r="E4248" s="4" t="s">
        <v>55</v>
      </c>
      <c r="F4248" s="52" t="s">
        <v>624</v>
      </c>
      <c r="G4248" s="7">
        <v>639</v>
      </c>
      <c r="H4248" s="9">
        <v>43.192488262910999</v>
      </c>
      <c r="I4248" s="1">
        <v>74.178403755868999</v>
      </c>
      <c r="J4248" s="1">
        <v>41.001564945227003</v>
      </c>
      <c r="K4248" s="1">
        <v>73.552425665102007</v>
      </c>
      <c r="L4248" s="1">
        <v>70.892018779343005</v>
      </c>
      <c r="M4248" s="1">
        <v>41.314553990610001</v>
      </c>
      <c r="N4248" s="1">
        <v>25.352112676055999</v>
      </c>
      <c r="O4248" s="1">
        <v>64.475743348983002</v>
      </c>
      <c r="P4248" s="1">
        <v>45.226917057903002</v>
      </c>
      <c r="Q4248" s="1">
        <v>61.345852895149001</v>
      </c>
      <c r="R4248" s="1">
        <v>43.035993740218998</v>
      </c>
      <c r="S4248" s="1">
        <v>3.7558685446009998</v>
      </c>
      <c r="T4248" s="1">
        <v>5.1643192488259997</v>
      </c>
      <c r="U4248" s="8">
        <v>592.48826291079797</v>
      </c>
    </row>
    <row r="4249" spans="2:22" x14ac:dyDescent="0.2">
      <c r="C4249" s="70"/>
      <c r="D4249" s="65"/>
      <c r="E4249" s="4" t="s">
        <v>56</v>
      </c>
      <c r="F4249" s="52" t="s">
        <v>624</v>
      </c>
      <c r="G4249" s="7">
        <v>376</v>
      </c>
      <c r="H4249" s="9">
        <v>39.095744680850999</v>
      </c>
      <c r="I4249" s="1">
        <v>72.872340425532002</v>
      </c>
      <c r="J4249" s="1">
        <v>36.968085106383</v>
      </c>
      <c r="K4249" s="1">
        <v>70.744680851064004</v>
      </c>
      <c r="L4249" s="1">
        <v>70.478723404255007</v>
      </c>
      <c r="M4249" s="1">
        <v>41.755319148936003</v>
      </c>
      <c r="N4249" s="1">
        <v>23.936170212766001</v>
      </c>
      <c r="O4249" s="1">
        <v>65.425531914893995</v>
      </c>
      <c r="P4249" s="1">
        <v>42.819148936170002</v>
      </c>
      <c r="Q4249" s="1">
        <v>57.446808510638</v>
      </c>
      <c r="R4249" s="1">
        <v>41.223404255318997</v>
      </c>
      <c r="S4249" s="1">
        <v>5.3191489361700004</v>
      </c>
      <c r="T4249" s="1">
        <v>3.7234042553190001</v>
      </c>
      <c r="U4249" s="8">
        <v>571.808510638298</v>
      </c>
    </row>
    <row r="4250" spans="2:22" x14ac:dyDescent="0.2">
      <c r="C4250" s="66" t="s">
        <v>57</v>
      </c>
      <c r="D4250" s="64" t="s">
        <v>19</v>
      </c>
      <c r="E4250" s="5" t="s">
        <v>58</v>
      </c>
      <c r="F4250" s="51" t="s">
        <v>624</v>
      </c>
      <c r="G4250" s="6">
        <v>537</v>
      </c>
      <c r="H4250" s="13">
        <v>49.348230912477</v>
      </c>
      <c r="I4250" s="2">
        <v>73.184357541899004</v>
      </c>
      <c r="J4250" s="2">
        <v>42.085661080073997</v>
      </c>
      <c r="K4250" s="2">
        <v>75.046554934823007</v>
      </c>
      <c r="L4250" s="2">
        <v>72.253258845437998</v>
      </c>
      <c r="M4250" s="2">
        <v>44.692737430168002</v>
      </c>
      <c r="N4250" s="2">
        <v>28.677839851024</v>
      </c>
      <c r="O4250" s="2">
        <v>70.763500931099003</v>
      </c>
      <c r="P4250" s="2">
        <v>46.554934823091003</v>
      </c>
      <c r="Q4250" s="2">
        <v>64.990689013034995</v>
      </c>
      <c r="R4250" s="2">
        <v>44.320297951583001</v>
      </c>
      <c r="S4250" s="2">
        <v>3.5381750465550001</v>
      </c>
      <c r="T4250" s="2">
        <v>4.2830540037239997</v>
      </c>
      <c r="U4250" s="11">
        <v>619.739292364991</v>
      </c>
    </row>
    <row r="4251" spans="2:22" x14ac:dyDescent="0.2">
      <c r="C4251" s="67"/>
      <c r="D4251" s="65"/>
      <c r="E4251" s="4" t="s">
        <v>59</v>
      </c>
      <c r="F4251" s="52" t="s">
        <v>624</v>
      </c>
      <c r="G4251" s="7">
        <v>682</v>
      </c>
      <c r="H4251" s="9">
        <v>42.668621700880003</v>
      </c>
      <c r="I4251" s="1">
        <v>71.260997067448997</v>
      </c>
      <c r="J4251" s="1">
        <v>39.442815249266999</v>
      </c>
      <c r="K4251" s="1">
        <v>71.994134897360993</v>
      </c>
      <c r="L4251" s="1">
        <v>70.967741935484</v>
      </c>
      <c r="M4251" s="1">
        <v>40.615835777126001</v>
      </c>
      <c r="N4251" s="1">
        <v>23.753665689150001</v>
      </c>
      <c r="O4251" s="1">
        <v>64.076246334310994</v>
      </c>
      <c r="P4251" s="1">
        <v>43.255131964809003</v>
      </c>
      <c r="Q4251" s="1">
        <v>61.583577712610001</v>
      </c>
      <c r="R4251" s="1">
        <v>43.255131964809003</v>
      </c>
      <c r="S4251" s="1">
        <v>4.5454545454549997</v>
      </c>
      <c r="T4251" s="1">
        <v>4.3988269794720001</v>
      </c>
      <c r="U4251" s="8">
        <v>581.81818181818198</v>
      </c>
    </row>
    <row r="4252" spans="2:22" x14ac:dyDescent="0.2">
      <c r="C4252" s="71"/>
      <c r="D4252" s="68"/>
      <c r="E4252" s="19" t="s">
        <v>60</v>
      </c>
      <c r="F4252" s="53" t="s">
        <v>624</v>
      </c>
      <c r="G4252" s="21">
        <v>309</v>
      </c>
      <c r="H4252" s="36">
        <v>37.216828478963997</v>
      </c>
      <c r="I4252" s="16">
        <v>77.993527508091006</v>
      </c>
      <c r="J4252" s="16">
        <v>35.598705501617999</v>
      </c>
      <c r="K4252" s="16">
        <v>72.491909385113004</v>
      </c>
      <c r="L4252" s="16">
        <v>68.608414239482002</v>
      </c>
      <c r="M4252" s="16">
        <v>37.864077669902997</v>
      </c>
      <c r="N4252" s="16">
        <v>22.977346278317</v>
      </c>
      <c r="O4252" s="16">
        <v>63.106796116505002</v>
      </c>
      <c r="P4252" s="16">
        <v>43.042071197410998</v>
      </c>
      <c r="Q4252" s="16">
        <v>51.779935275081002</v>
      </c>
      <c r="R4252" s="16">
        <v>35.598705501617999</v>
      </c>
      <c r="S4252" s="16">
        <v>3.8834951456310001</v>
      </c>
      <c r="T4252" s="16">
        <v>4.2071197410999996</v>
      </c>
      <c r="U4252" s="34">
        <v>554.36893203883506</v>
      </c>
    </row>
    <row r="4253" spans="2:22" x14ac:dyDescent="0.2">
      <c r="C4253" s="44" t="s">
        <v>626</v>
      </c>
    </row>
    <row r="4254" spans="2:22" x14ac:dyDescent="0.2">
      <c r="B4254" s="22" t="str">
        <f xml:space="preserve"> HYPERLINK("#'目次'!B57", "[51]")</f>
        <v>[51]</v>
      </c>
      <c r="C4254" s="58" t="s">
        <v>582</v>
      </c>
      <c r="D4254" s="59"/>
      <c r="E4254" s="59"/>
      <c r="F4254" s="59"/>
      <c r="G4254" s="59"/>
      <c r="H4254" s="59"/>
      <c r="I4254" s="59"/>
      <c r="J4254" s="59"/>
      <c r="K4254" s="59"/>
      <c r="L4254" s="59"/>
      <c r="M4254" s="59"/>
      <c r="N4254" s="59"/>
      <c r="O4254" s="59"/>
      <c r="P4254" s="59"/>
      <c r="Q4254" s="59"/>
      <c r="R4254" s="59"/>
      <c r="S4254" s="59"/>
      <c r="T4254" s="59"/>
      <c r="U4254" s="59"/>
      <c r="V4254" s="59"/>
    </row>
    <row r="4257" spans="3:22" x14ac:dyDescent="0.2">
      <c r="C4257" s="58" t="s">
        <v>13</v>
      </c>
      <c r="D4257" s="59"/>
      <c r="E4257" s="59"/>
      <c r="F4257" s="59"/>
      <c r="G4257" s="59"/>
      <c r="H4257" s="59"/>
      <c r="I4257" s="59"/>
      <c r="J4257" s="59"/>
      <c r="K4257" s="59"/>
      <c r="L4257" s="59"/>
      <c r="M4257" s="59"/>
      <c r="N4257" s="59"/>
      <c r="O4257" s="59"/>
      <c r="P4257" s="59"/>
      <c r="Q4257" s="59"/>
      <c r="R4257" s="59"/>
      <c r="S4257" s="59"/>
      <c r="T4257" s="59"/>
      <c r="U4257" s="59"/>
      <c r="V4257" s="59"/>
    </row>
    <row r="4258" spans="3:22" ht="195" x14ac:dyDescent="0.2">
      <c r="C4258" s="60"/>
      <c r="D4258" s="61"/>
      <c r="E4258" s="61"/>
      <c r="F4258" s="61"/>
      <c r="G4258" s="20" t="s">
        <v>14</v>
      </c>
      <c r="H4258" s="25" t="s">
        <v>583</v>
      </c>
      <c r="I4258" s="10" t="s">
        <v>584</v>
      </c>
      <c r="J4258" s="10" t="s">
        <v>585</v>
      </c>
      <c r="K4258" s="10" t="s">
        <v>122</v>
      </c>
      <c r="L4258" s="26" t="s">
        <v>37</v>
      </c>
    </row>
    <row r="4259" spans="3:22" x14ac:dyDescent="0.2">
      <c r="C4259" s="62"/>
      <c r="D4259" s="63"/>
      <c r="E4259" s="63"/>
      <c r="F4259" s="63"/>
      <c r="G4259" s="23"/>
      <c r="H4259" s="31"/>
      <c r="I4259" s="12"/>
      <c r="J4259" s="12"/>
      <c r="K4259" s="12"/>
      <c r="L4259" s="28"/>
    </row>
    <row r="4260" spans="3:22" x14ac:dyDescent="0.2">
      <c r="C4260" s="24"/>
      <c r="D4260" s="30"/>
      <c r="E4260" s="29" t="s">
        <v>14</v>
      </c>
      <c r="F4260" s="50" t="s">
        <v>624</v>
      </c>
      <c r="G4260" s="27">
        <v>1528</v>
      </c>
      <c r="H4260" s="15">
        <v>54.842931937172999</v>
      </c>
      <c r="I4260" s="15">
        <v>17.015706806282999</v>
      </c>
      <c r="J4260" s="15">
        <v>4.5157068062830001</v>
      </c>
      <c r="K4260" s="15">
        <v>17.342931937172999</v>
      </c>
      <c r="L4260" s="33">
        <v>6.2827225130890003</v>
      </c>
    </row>
    <row r="4261" spans="3:22" x14ac:dyDescent="0.2">
      <c r="C4261" s="69" t="s">
        <v>18</v>
      </c>
      <c r="D4261" s="64" t="s">
        <v>19</v>
      </c>
      <c r="E4261" s="5" t="s">
        <v>20</v>
      </c>
      <c r="F4261" s="51" t="s">
        <v>624</v>
      </c>
      <c r="G4261" s="6">
        <v>763</v>
      </c>
      <c r="H4261" s="13">
        <v>55.045871559632999</v>
      </c>
      <c r="I4261" s="2">
        <v>19.134993446919999</v>
      </c>
      <c r="J4261" s="2">
        <v>5.373525557012</v>
      </c>
      <c r="K4261" s="2">
        <v>13.892529488859999</v>
      </c>
      <c r="L4261" s="11">
        <v>6.5530799475750001</v>
      </c>
    </row>
    <row r="4262" spans="3:22" x14ac:dyDescent="0.2">
      <c r="C4262" s="70"/>
      <c r="D4262" s="65"/>
      <c r="E4262" s="4" t="s">
        <v>21</v>
      </c>
      <c r="F4262" s="52" t="s">
        <v>624</v>
      </c>
      <c r="G4262" s="7">
        <v>765</v>
      </c>
      <c r="H4262" s="9">
        <v>54.640522875816998</v>
      </c>
      <c r="I4262" s="1">
        <v>14.901960784313999</v>
      </c>
      <c r="J4262" s="1">
        <v>3.660130718954</v>
      </c>
      <c r="K4262" s="1">
        <v>20.784313725490001</v>
      </c>
      <c r="L4262" s="8">
        <v>6.013071895425</v>
      </c>
    </row>
    <row r="4263" spans="3:22" x14ac:dyDescent="0.2">
      <c r="C4263" s="66" t="s">
        <v>22</v>
      </c>
      <c r="D4263" s="66" t="s">
        <v>23</v>
      </c>
      <c r="E4263" s="5" t="s">
        <v>24</v>
      </c>
      <c r="F4263" s="51" t="s">
        <v>624</v>
      </c>
      <c r="G4263" s="6">
        <v>302</v>
      </c>
      <c r="H4263" s="13">
        <v>60.927152317881003</v>
      </c>
      <c r="I4263" s="2">
        <v>14.238410596026</v>
      </c>
      <c r="J4263" s="2">
        <v>5.9602649006619997</v>
      </c>
      <c r="K4263" s="2">
        <v>16.225165562914</v>
      </c>
      <c r="L4263" s="11">
        <v>2.6490066225170001</v>
      </c>
    </row>
    <row r="4264" spans="3:22" x14ac:dyDescent="0.2">
      <c r="C4264" s="70"/>
      <c r="D4264" s="67"/>
      <c r="E4264" s="4" t="s">
        <v>25</v>
      </c>
      <c r="F4264" s="52" t="s">
        <v>624</v>
      </c>
      <c r="G4264" s="7">
        <v>329</v>
      </c>
      <c r="H4264" s="9">
        <v>65.349544072948007</v>
      </c>
      <c r="I4264" s="1">
        <v>12.765957446809001</v>
      </c>
      <c r="J4264" s="1">
        <v>3.9513677811550001</v>
      </c>
      <c r="K4264" s="1">
        <v>15.197568389058</v>
      </c>
      <c r="L4264" s="8">
        <v>2.7355623100300002</v>
      </c>
    </row>
    <row r="4265" spans="3:22" x14ac:dyDescent="0.2">
      <c r="C4265" s="70"/>
      <c r="D4265" s="67"/>
      <c r="E4265" s="4" t="s">
        <v>26</v>
      </c>
      <c r="F4265" s="52" t="s">
        <v>624</v>
      </c>
      <c r="G4265" s="7">
        <v>355</v>
      </c>
      <c r="H4265" s="9">
        <v>57.464788732393998</v>
      </c>
      <c r="I4265" s="1">
        <v>16.338028169013999</v>
      </c>
      <c r="J4265" s="1">
        <v>2.8169014084509998</v>
      </c>
      <c r="K4265" s="1">
        <v>17.746478873238999</v>
      </c>
      <c r="L4265" s="8">
        <v>5.6338028169010004</v>
      </c>
    </row>
    <row r="4266" spans="3:22" x14ac:dyDescent="0.2">
      <c r="C4266" s="70"/>
      <c r="D4266" s="67"/>
      <c r="E4266" s="4" t="s">
        <v>27</v>
      </c>
      <c r="F4266" s="52" t="s">
        <v>624</v>
      </c>
      <c r="G4266" s="7">
        <v>254</v>
      </c>
      <c r="H4266" s="9">
        <v>48.031496062991998</v>
      </c>
      <c r="I4266" s="1">
        <v>21.653543307086998</v>
      </c>
      <c r="J4266" s="1">
        <v>4.3307086614169998</v>
      </c>
      <c r="K4266" s="1">
        <v>17.322834645669001</v>
      </c>
      <c r="L4266" s="8">
        <v>8.6614173228349998</v>
      </c>
    </row>
    <row r="4267" spans="3:22" x14ac:dyDescent="0.2">
      <c r="C4267" s="70"/>
      <c r="D4267" s="67"/>
      <c r="E4267" s="4" t="s">
        <v>28</v>
      </c>
      <c r="F4267" s="52" t="s">
        <v>624</v>
      </c>
      <c r="G4267" s="7">
        <v>288</v>
      </c>
      <c r="H4267" s="9">
        <v>39.236111111111001</v>
      </c>
      <c r="I4267" s="1">
        <v>21.527777777777999</v>
      </c>
      <c r="J4267" s="1">
        <v>5.9027777777779997</v>
      </c>
      <c r="K4267" s="1">
        <v>20.486111111111001</v>
      </c>
      <c r="L4267" s="8">
        <v>12.847222222221999</v>
      </c>
    </row>
    <row r="4268" spans="3:22" x14ac:dyDescent="0.2">
      <c r="C4268" s="70"/>
      <c r="D4268" s="67"/>
      <c r="E4268" s="4" t="s">
        <v>29</v>
      </c>
      <c r="F4268" s="52" t="s">
        <v>624</v>
      </c>
      <c r="G4268" s="7">
        <v>1226</v>
      </c>
      <c r="H4268" s="9">
        <v>53.344208809134997</v>
      </c>
      <c r="I4268" s="1">
        <v>17.699836867862999</v>
      </c>
      <c r="J4268" s="1">
        <v>4.1598694942899996</v>
      </c>
      <c r="K4268" s="1">
        <v>17.618270799346998</v>
      </c>
      <c r="L4268" s="8">
        <v>7.1778140293639998</v>
      </c>
    </row>
    <row r="4269" spans="3:22" x14ac:dyDescent="0.2">
      <c r="C4269" s="70"/>
      <c r="D4269" s="67"/>
      <c r="E4269" s="4" t="s">
        <v>30</v>
      </c>
      <c r="F4269" s="52" t="s">
        <v>624</v>
      </c>
      <c r="G4269" s="7">
        <v>542</v>
      </c>
      <c r="H4269" s="9">
        <v>43.357933579335999</v>
      </c>
      <c r="I4269" s="1">
        <v>21.586715867159</v>
      </c>
      <c r="J4269" s="1">
        <v>5.1660516605169997</v>
      </c>
      <c r="K4269" s="1">
        <v>19.0036900369</v>
      </c>
      <c r="L4269" s="8">
        <v>10.885608856089</v>
      </c>
    </row>
    <row r="4270" spans="3:22" x14ac:dyDescent="0.2">
      <c r="C4270" s="70"/>
      <c r="D4270" s="66" t="s">
        <v>20</v>
      </c>
      <c r="E4270" s="5" t="s">
        <v>24</v>
      </c>
      <c r="F4270" s="51" t="s">
        <v>624</v>
      </c>
      <c r="G4270" s="6">
        <v>153</v>
      </c>
      <c r="H4270" s="13">
        <v>58.169934640523003</v>
      </c>
      <c r="I4270" s="2">
        <v>15.686274509804001</v>
      </c>
      <c r="J4270" s="2">
        <v>7.8431372549020004</v>
      </c>
      <c r="K4270" s="2">
        <v>15.032679738562001</v>
      </c>
      <c r="L4270" s="11">
        <v>3.2679738562090002</v>
      </c>
    </row>
    <row r="4271" spans="3:22" x14ac:dyDescent="0.2">
      <c r="C4271" s="70"/>
      <c r="D4271" s="67"/>
      <c r="E4271" s="4" t="s">
        <v>25</v>
      </c>
      <c r="F4271" s="52" t="s">
        <v>624</v>
      </c>
      <c r="G4271" s="7">
        <v>174</v>
      </c>
      <c r="H4271" s="9">
        <v>59.770114942528998</v>
      </c>
      <c r="I4271" s="1">
        <v>18.390804597700999</v>
      </c>
      <c r="J4271" s="1">
        <v>5.1724137931029999</v>
      </c>
      <c r="K4271" s="1">
        <v>14.367816091953999</v>
      </c>
      <c r="L4271" s="8">
        <v>2.2988505747130001</v>
      </c>
    </row>
    <row r="4272" spans="3:22" x14ac:dyDescent="0.2">
      <c r="C4272" s="70"/>
      <c r="D4272" s="67"/>
      <c r="E4272" s="4" t="s">
        <v>26</v>
      </c>
      <c r="F4272" s="52" t="s">
        <v>624</v>
      </c>
      <c r="G4272" s="7">
        <v>180</v>
      </c>
      <c r="H4272" s="9">
        <v>61.111111111111001</v>
      </c>
      <c r="I4272" s="1">
        <v>16.111111111111001</v>
      </c>
      <c r="J4272" s="1">
        <v>2.7777777777780002</v>
      </c>
      <c r="K4272" s="1">
        <v>13.333333333333</v>
      </c>
      <c r="L4272" s="8">
        <v>6.666666666667</v>
      </c>
    </row>
    <row r="4273" spans="3:12" x14ac:dyDescent="0.2">
      <c r="C4273" s="70"/>
      <c r="D4273" s="67"/>
      <c r="E4273" s="4" t="s">
        <v>27</v>
      </c>
      <c r="F4273" s="52" t="s">
        <v>624</v>
      </c>
      <c r="G4273" s="7">
        <v>121</v>
      </c>
      <c r="H4273" s="9">
        <v>48.760330578511997</v>
      </c>
      <c r="I4273" s="1">
        <v>22.314049586776999</v>
      </c>
      <c r="J4273" s="1">
        <v>4.9586776859499997</v>
      </c>
      <c r="K4273" s="1">
        <v>13.223140495868</v>
      </c>
      <c r="L4273" s="8">
        <v>10.743801652893</v>
      </c>
    </row>
    <row r="4274" spans="3:12" x14ac:dyDescent="0.2">
      <c r="C4274" s="70"/>
      <c r="D4274" s="67"/>
      <c r="E4274" s="4" t="s">
        <v>28</v>
      </c>
      <c r="F4274" s="52" t="s">
        <v>624</v>
      </c>
      <c r="G4274" s="7">
        <v>135</v>
      </c>
      <c r="H4274" s="9">
        <v>42.962962962962997</v>
      </c>
      <c r="I4274" s="1">
        <v>25.185185185184999</v>
      </c>
      <c r="J4274" s="1">
        <v>6.666666666667</v>
      </c>
      <c r="K4274" s="1">
        <v>13.333333333333</v>
      </c>
      <c r="L4274" s="8">
        <v>11.851851851852</v>
      </c>
    </row>
    <row r="4275" spans="3:12" x14ac:dyDescent="0.2">
      <c r="C4275" s="70"/>
      <c r="D4275" s="67"/>
      <c r="E4275" s="4" t="s">
        <v>29</v>
      </c>
      <c r="F4275" s="52" t="s">
        <v>624</v>
      </c>
      <c r="G4275" s="7">
        <v>610</v>
      </c>
      <c r="H4275" s="9">
        <v>54.262295081966997</v>
      </c>
      <c r="I4275" s="1">
        <v>20</v>
      </c>
      <c r="J4275" s="1">
        <v>4.7540983606560001</v>
      </c>
      <c r="K4275" s="1">
        <v>13.606557377049</v>
      </c>
      <c r="L4275" s="8">
        <v>7.3770491803280001</v>
      </c>
    </row>
    <row r="4276" spans="3:12" x14ac:dyDescent="0.2">
      <c r="C4276" s="70"/>
      <c r="D4276" s="67"/>
      <c r="E4276" s="4" t="s">
        <v>30</v>
      </c>
      <c r="F4276" s="52" t="s">
        <v>624</v>
      </c>
      <c r="G4276" s="7">
        <v>256</v>
      </c>
      <c r="H4276" s="9">
        <v>45.703125</v>
      </c>
      <c r="I4276" s="1">
        <v>23.828125</v>
      </c>
      <c r="J4276" s="1">
        <v>5.859375</v>
      </c>
      <c r="K4276" s="1">
        <v>13.28125</v>
      </c>
      <c r="L4276" s="8">
        <v>11.328125</v>
      </c>
    </row>
    <row r="4277" spans="3:12" x14ac:dyDescent="0.2">
      <c r="C4277" s="70"/>
      <c r="D4277" s="66" t="s">
        <v>21</v>
      </c>
      <c r="E4277" s="5" t="s">
        <v>24</v>
      </c>
      <c r="F4277" s="51" t="s">
        <v>624</v>
      </c>
      <c r="G4277" s="6">
        <v>149</v>
      </c>
      <c r="H4277" s="13">
        <v>63.758389261745002</v>
      </c>
      <c r="I4277" s="2">
        <v>12.751677852348999</v>
      </c>
      <c r="J4277" s="2">
        <v>4.0268456375839996</v>
      </c>
      <c r="K4277" s="2">
        <v>17.449664429529999</v>
      </c>
      <c r="L4277" s="11">
        <v>2.0134228187919998</v>
      </c>
    </row>
    <row r="4278" spans="3:12" x14ac:dyDescent="0.2">
      <c r="C4278" s="70"/>
      <c r="D4278" s="67"/>
      <c r="E4278" s="4" t="s">
        <v>25</v>
      </c>
      <c r="F4278" s="52" t="s">
        <v>624</v>
      </c>
      <c r="G4278" s="7">
        <v>155</v>
      </c>
      <c r="H4278" s="9">
        <v>71.612903225805994</v>
      </c>
      <c r="I4278" s="1">
        <v>6.4516129032259997</v>
      </c>
      <c r="J4278" s="1">
        <v>2.5806451612900001</v>
      </c>
      <c r="K4278" s="1">
        <v>16.129032258064999</v>
      </c>
      <c r="L4278" s="8">
        <v>3.2258064516129998</v>
      </c>
    </row>
    <row r="4279" spans="3:12" x14ac:dyDescent="0.2">
      <c r="C4279" s="70"/>
      <c r="D4279" s="67"/>
      <c r="E4279" s="4" t="s">
        <v>26</v>
      </c>
      <c r="F4279" s="52" t="s">
        <v>624</v>
      </c>
      <c r="G4279" s="7">
        <v>175</v>
      </c>
      <c r="H4279" s="9">
        <v>53.714285714286</v>
      </c>
      <c r="I4279" s="1">
        <v>16.571428571428999</v>
      </c>
      <c r="J4279" s="1">
        <v>2.8571428571430002</v>
      </c>
      <c r="K4279" s="1">
        <v>22.285714285714</v>
      </c>
      <c r="L4279" s="8">
        <v>4.5714285714290002</v>
      </c>
    </row>
    <row r="4280" spans="3:12" x14ac:dyDescent="0.2">
      <c r="C4280" s="70"/>
      <c r="D4280" s="67"/>
      <c r="E4280" s="4" t="s">
        <v>27</v>
      </c>
      <c r="F4280" s="52" t="s">
        <v>624</v>
      </c>
      <c r="G4280" s="7">
        <v>133</v>
      </c>
      <c r="H4280" s="9">
        <v>47.368421052632002</v>
      </c>
      <c r="I4280" s="1">
        <v>21.052631578947</v>
      </c>
      <c r="J4280" s="1">
        <v>3.7593984962409999</v>
      </c>
      <c r="K4280" s="1">
        <v>21.052631578947</v>
      </c>
      <c r="L4280" s="8">
        <v>6.766917293233</v>
      </c>
    </row>
    <row r="4281" spans="3:12" x14ac:dyDescent="0.2">
      <c r="C4281" s="70"/>
      <c r="D4281" s="67"/>
      <c r="E4281" s="4" t="s">
        <v>28</v>
      </c>
      <c r="F4281" s="52" t="s">
        <v>624</v>
      </c>
      <c r="G4281" s="7">
        <v>153</v>
      </c>
      <c r="H4281" s="9">
        <v>35.947712418301002</v>
      </c>
      <c r="I4281" s="1">
        <v>18.300653594770999</v>
      </c>
      <c r="J4281" s="1">
        <v>5.2287581699350003</v>
      </c>
      <c r="K4281" s="1">
        <v>26.797385620915001</v>
      </c>
      <c r="L4281" s="8">
        <v>13.725490196078001</v>
      </c>
    </row>
    <row r="4282" spans="3:12" x14ac:dyDescent="0.2">
      <c r="C4282" s="70"/>
      <c r="D4282" s="67"/>
      <c r="E4282" s="4" t="s">
        <v>29</v>
      </c>
      <c r="F4282" s="52" t="s">
        <v>624</v>
      </c>
      <c r="G4282" s="7">
        <v>616</v>
      </c>
      <c r="H4282" s="9">
        <v>52.435064935065</v>
      </c>
      <c r="I4282" s="1">
        <v>15.422077922078</v>
      </c>
      <c r="J4282" s="1">
        <v>3.5714285714290002</v>
      </c>
      <c r="K4282" s="1">
        <v>21.590909090909001</v>
      </c>
      <c r="L4282" s="8">
        <v>6.9805194805189998</v>
      </c>
    </row>
    <row r="4283" spans="3:12" x14ac:dyDescent="0.2">
      <c r="C4283" s="70"/>
      <c r="D4283" s="67"/>
      <c r="E4283" s="4" t="s">
        <v>30</v>
      </c>
      <c r="F4283" s="52" t="s">
        <v>624</v>
      </c>
      <c r="G4283" s="7">
        <v>286</v>
      </c>
      <c r="H4283" s="9">
        <v>41.258741258740997</v>
      </c>
      <c r="I4283" s="1">
        <v>19.580419580419999</v>
      </c>
      <c r="J4283" s="1">
        <v>4.5454545454549997</v>
      </c>
      <c r="K4283" s="1">
        <v>24.125874125873999</v>
      </c>
      <c r="L4283" s="8">
        <v>10.48951048951</v>
      </c>
    </row>
    <row r="4284" spans="3:12" x14ac:dyDescent="0.2">
      <c r="C4284" s="66" t="s">
        <v>31</v>
      </c>
      <c r="D4284" s="66" t="s">
        <v>23</v>
      </c>
      <c r="E4284" s="5" t="s">
        <v>32</v>
      </c>
      <c r="F4284" s="51" t="s">
        <v>624</v>
      </c>
      <c r="G4284" s="6">
        <v>72</v>
      </c>
      <c r="H4284" s="13">
        <v>51.388888888888999</v>
      </c>
      <c r="I4284" s="2">
        <v>19.444444444443999</v>
      </c>
      <c r="J4284" s="2">
        <v>8.333333333333</v>
      </c>
      <c r="K4284" s="2">
        <v>13.888888888888999</v>
      </c>
      <c r="L4284" s="11">
        <v>6.9444444444439997</v>
      </c>
    </row>
    <row r="4285" spans="3:12" ht="26" x14ac:dyDescent="0.2">
      <c r="C4285" s="70"/>
      <c r="D4285" s="67"/>
      <c r="E4285" s="4" t="s">
        <v>33</v>
      </c>
      <c r="F4285" s="52" t="s">
        <v>624</v>
      </c>
      <c r="G4285" s="7">
        <v>1007</v>
      </c>
      <c r="H4285" s="9">
        <v>57.696127110227998</v>
      </c>
      <c r="I4285" s="1">
        <v>16.48460774578</v>
      </c>
      <c r="J4285" s="1">
        <v>4.3694141012910004</v>
      </c>
      <c r="K4285" s="1">
        <v>15.491559086395</v>
      </c>
      <c r="L4285" s="8">
        <v>5.9582919563059997</v>
      </c>
    </row>
    <row r="4286" spans="3:12" ht="39" x14ac:dyDescent="0.2">
      <c r="C4286" s="70"/>
      <c r="D4286" s="67"/>
      <c r="E4286" s="4" t="s">
        <v>34</v>
      </c>
      <c r="F4286" s="52" t="s">
        <v>625</v>
      </c>
      <c r="G4286" s="7">
        <v>15</v>
      </c>
      <c r="H4286" s="9">
        <v>40</v>
      </c>
      <c r="I4286" s="1">
        <v>46.666666666666998</v>
      </c>
      <c r="J4286" s="1">
        <v>6.666666666667</v>
      </c>
      <c r="K4286" s="1">
        <v>6.666666666667</v>
      </c>
      <c r="L4286" s="18" t="s">
        <v>61</v>
      </c>
    </row>
    <row r="4287" spans="3:12" ht="39" x14ac:dyDescent="0.2">
      <c r="C4287" s="70"/>
      <c r="D4287" s="67"/>
      <c r="E4287" s="4" t="s">
        <v>35</v>
      </c>
      <c r="F4287" s="52" t="s">
        <v>624</v>
      </c>
      <c r="G4287" s="7">
        <v>197</v>
      </c>
      <c r="H4287" s="9">
        <v>56.852791878173001</v>
      </c>
      <c r="I4287" s="1">
        <v>15.228426395939</v>
      </c>
      <c r="J4287" s="1">
        <v>3.045685279188</v>
      </c>
      <c r="K4287" s="1">
        <v>21.827411167512999</v>
      </c>
      <c r="L4287" s="8">
        <v>3.045685279188</v>
      </c>
    </row>
    <row r="4288" spans="3:12" ht="26" x14ac:dyDescent="0.2">
      <c r="C4288" s="70"/>
      <c r="D4288" s="67"/>
      <c r="E4288" s="4" t="s">
        <v>36</v>
      </c>
      <c r="F4288" s="52" t="s">
        <v>624</v>
      </c>
      <c r="G4288" s="7">
        <v>205</v>
      </c>
      <c r="H4288" s="9">
        <v>46.341463414633999</v>
      </c>
      <c r="I4288" s="1">
        <v>18.536585365853998</v>
      </c>
      <c r="J4288" s="1">
        <v>5.8536585365849998</v>
      </c>
      <c r="K4288" s="1">
        <v>21.951219512194999</v>
      </c>
      <c r="L4288" s="8">
        <v>7.3170731707319998</v>
      </c>
    </row>
    <row r="4289" spans="3:12" x14ac:dyDescent="0.2">
      <c r="C4289" s="70"/>
      <c r="D4289" s="67"/>
      <c r="E4289" s="4" t="s">
        <v>37</v>
      </c>
      <c r="F4289" s="52" t="s">
        <v>625</v>
      </c>
      <c r="G4289" s="7">
        <v>32</v>
      </c>
      <c r="H4289" s="9">
        <v>21.875</v>
      </c>
      <c r="I4289" s="1">
        <v>15.625</v>
      </c>
      <c r="J4289" s="3" t="s">
        <v>61</v>
      </c>
      <c r="K4289" s="1">
        <v>31.25</v>
      </c>
      <c r="L4289" s="8">
        <v>31.25</v>
      </c>
    </row>
    <row r="4290" spans="3:12" x14ac:dyDescent="0.2">
      <c r="C4290" s="70"/>
      <c r="D4290" s="66" t="s">
        <v>20</v>
      </c>
      <c r="E4290" s="5" t="s">
        <v>32</v>
      </c>
      <c r="F4290" s="51" t="s">
        <v>625</v>
      </c>
      <c r="G4290" s="6">
        <v>38</v>
      </c>
      <c r="H4290" s="13">
        <v>42.105263157895003</v>
      </c>
      <c r="I4290" s="2">
        <v>18.421052631578998</v>
      </c>
      <c r="J4290" s="2">
        <v>13.157894736842</v>
      </c>
      <c r="K4290" s="2">
        <v>18.421052631578998</v>
      </c>
      <c r="L4290" s="11">
        <v>7.8947368421049999</v>
      </c>
    </row>
    <row r="4291" spans="3:12" ht="26" x14ac:dyDescent="0.2">
      <c r="C4291" s="70"/>
      <c r="D4291" s="67"/>
      <c r="E4291" s="4" t="s">
        <v>33</v>
      </c>
      <c r="F4291" s="52" t="s">
        <v>624</v>
      </c>
      <c r="G4291" s="7">
        <v>566</v>
      </c>
      <c r="H4291" s="9">
        <v>57.950530035336001</v>
      </c>
      <c r="I4291" s="1">
        <v>18.197879858657</v>
      </c>
      <c r="J4291" s="1">
        <v>4.946996466431</v>
      </c>
      <c r="K4291" s="1">
        <v>12.720848056536999</v>
      </c>
      <c r="L4291" s="8">
        <v>6.1837455830390002</v>
      </c>
    </row>
    <row r="4292" spans="3:12" ht="39" x14ac:dyDescent="0.2">
      <c r="C4292" s="70"/>
      <c r="D4292" s="67"/>
      <c r="E4292" s="4" t="s">
        <v>34</v>
      </c>
      <c r="F4292" s="52" t="s">
        <v>625</v>
      </c>
      <c r="G4292" s="7">
        <v>7</v>
      </c>
      <c r="H4292" s="9">
        <v>28.571428571428999</v>
      </c>
      <c r="I4292" s="1">
        <v>42.857142857143003</v>
      </c>
      <c r="J4292" s="1">
        <v>14.285714285714</v>
      </c>
      <c r="K4292" s="1">
        <v>14.285714285714</v>
      </c>
      <c r="L4292" s="18" t="s">
        <v>61</v>
      </c>
    </row>
    <row r="4293" spans="3:12" ht="39" x14ac:dyDescent="0.2">
      <c r="C4293" s="70"/>
      <c r="D4293" s="67"/>
      <c r="E4293" s="4" t="s">
        <v>35</v>
      </c>
      <c r="F4293" s="52" t="s">
        <v>624</v>
      </c>
      <c r="G4293" s="7">
        <v>78</v>
      </c>
      <c r="H4293" s="9">
        <v>53.846153846154003</v>
      </c>
      <c r="I4293" s="1">
        <v>17.948717948717999</v>
      </c>
      <c r="J4293" s="1">
        <v>5.1282051282049999</v>
      </c>
      <c r="K4293" s="1">
        <v>20.512820512821001</v>
      </c>
      <c r="L4293" s="8">
        <v>2.564102564103</v>
      </c>
    </row>
    <row r="4294" spans="3:12" ht="26" x14ac:dyDescent="0.2">
      <c r="C4294" s="70"/>
      <c r="D4294" s="67"/>
      <c r="E4294" s="4" t="s">
        <v>36</v>
      </c>
      <c r="F4294" s="52" t="s">
        <v>624</v>
      </c>
      <c r="G4294" s="7">
        <v>58</v>
      </c>
      <c r="H4294" s="9">
        <v>48.275862068965999</v>
      </c>
      <c r="I4294" s="1">
        <v>29.310344827586</v>
      </c>
      <c r="J4294" s="1">
        <v>5.1724137931029999</v>
      </c>
      <c r="K4294" s="1">
        <v>10.344827586207</v>
      </c>
      <c r="L4294" s="8">
        <v>6.8965517241379999</v>
      </c>
    </row>
    <row r="4295" spans="3:12" x14ac:dyDescent="0.2">
      <c r="C4295" s="70"/>
      <c r="D4295" s="67"/>
      <c r="E4295" s="4" t="s">
        <v>37</v>
      </c>
      <c r="F4295" s="52" t="s">
        <v>625</v>
      </c>
      <c r="G4295" s="7">
        <v>16</v>
      </c>
      <c r="H4295" s="9">
        <v>25</v>
      </c>
      <c r="I4295" s="1">
        <v>12.5</v>
      </c>
      <c r="J4295" s="3" t="s">
        <v>61</v>
      </c>
      <c r="K4295" s="1">
        <v>25</v>
      </c>
      <c r="L4295" s="8">
        <v>37.5</v>
      </c>
    </row>
    <row r="4296" spans="3:12" x14ac:dyDescent="0.2">
      <c r="C4296" s="70"/>
      <c r="D4296" s="66" t="s">
        <v>21</v>
      </c>
      <c r="E4296" s="5" t="s">
        <v>32</v>
      </c>
      <c r="F4296" s="51" t="s">
        <v>625</v>
      </c>
      <c r="G4296" s="6">
        <v>34</v>
      </c>
      <c r="H4296" s="13">
        <v>61.764705882352999</v>
      </c>
      <c r="I4296" s="2">
        <v>20.588235294118</v>
      </c>
      <c r="J4296" s="2">
        <v>2.9411764705880001</v>
      </c>
      <c r="K4296" s="2">
        <v>8.8235294117649996</v>
      </c>
      <c r="L4296" s="11">
        <v>5.8823529411760003</v>
      </c>
    </row>
    <row r="4297" spans="3:12" ht="26" x14ac:dyDescent="0.2">
      <c r="C4297" s="70"/>
      <c r="D4297" s="67"/>
      <c r="E4297" s="4" t="s">
        <v>33</v>
      </c>
      <c r="F4297" s="52" t="s">
        <v>624</v>
      </c>
      <c r="G4297" s="7">
        <v>441</v>
      </c>
      <c r="H4297" s="9">
        <v>57.369614512471998</v>
      </c>
      <c r="I4297" s="1">
        <v>14.285714285714</v>
      </c>
      <c r="J4297" s="1">
        <v>3.6281179138319999</v>
      </c>
      <c r="K4297" s="1">
        <v>19.047619047619001</v>
      </c>
      <c r="L4297" s="8">
        <v>5.6689342403629999</v>
      </c>
    </row>
    <row r="4298" spans="3:12" ht="39" x14ac:dyDescent="0.2">
      <c r="C4298" s="70"/>
      <c r="D4298" s="67"/>
      <c r="E4298" s="4" t="s">
        <v>34</v>
      </c>
      <c r="F4298" s="52" t="s">
        <v>625</v>
      </c>
      <c r="G4298" s="7">
        <v>8</v>
      </c>
      <c r="H4298" s="9">
        <v>50</v>
      </c>
      <c r="I4298" s="1">
        <v>50</v>
      </c>
      <c r="J4298" s="3" t="s">
        <v>61</v>
      </c>
      <c r="K4298" s="3" t="s">
        <v>61</v>
      </c>
      <c r="L4298" s="18" t="s">
        <v>61</v>
      </c>
    </row>
    <row r="4299" spans="3:12" ht="39" x14ac:dyDescent="0.2">
      <c r="C4299" s="70"/>
      <c r="D4299" s="67"/>
      <c r="E4299" s="4" t="s">
        <v>35</v>
      </c>
      <c r="F4299" s="52" t="s">
        <v>624</v>
      </c>
      <c r="G4299" s="7">
        <v>119</v>
      </c>
      <c r="H4299" s="9">
        <v>58.823529411765001</v>
      </c>
      <c r="I4299" s="1">
        <v>13.445378151261</v>
      </c>
      <c r="J4299" s="1">
        <v>1.680672268908</v>
      </c>
      <c r="K4299" s="1">
        <v>22.689075630251999</v>
      </c>
      <c r="L4299" s="8">
        <v>3.361344537815</v>
      </c>
    </row>
    <row r="4300" spans="3:12" ht="26" x14ac:dyDescent="0.2">
      <c r="C4300" s="70"/>
      <c r="D4300" s="67"/>
      <c r="E4300" s="4" t="s">
        <v>36</v>
      </c>
      <c r="F4300" s="52" t="s">
        <v>624</v>
      </c>
      <c r="G4300" s="7">
        <v>147</v>
      </c>
      <c r="H4300" s="9">
        <v>45.578231292517003</v>
      </c>
      <c r="I4300" s="1">
        <v>14.285714285714</v>
      </c>
      <c r="J4300" s="1">
        <v>6.1224489795919999</v>
      </c>
      <c r="K4300" s="1">
        <v>26.530612244897998</v>
      </c>
      <c r="L4300" s="8">
        <v>7.4829931972789998</v>
      </c>
    </row>
    <row r="4301" spans="3:12" x14ac:dyDescent="0.2">
      <c r="C4301" s="70"/>
      <c r="D4301" s="67"/>
      <c r="E4301" s="4" t="s">
        <v>37</v>
      </c>
      <c r="F4301" s="52" t="s">
        <v>625</v>
      </c>
      <c r="G4301" s="7">
        <v>16</v>
      </c>
      <c r="H4301" s="9">
        <v>18.75</v>
      </c>
      <c r="I4301" s="1">
        <v>18.75</v>
      </c>
      <c r="J4301" s="3" t="s">
        <v>61</v>
      </c>
      <c r="K4301" s="1">
        <v>37.5</v>
      </c>
      <c r="L4301" s="8">
        <v>25</v>
      </c>
    </row>
    <row r="4302" spans="3:12" x14ac:dyDescent="0.2">
      <c r="C4302" s="66" t="s">
        <v>38</v>
      </c>
      <c r="D4302" s="66" t="s">
        <v>23</v>
      </c>
      <c r="E4302" s="5" t="s">
        <v>39</v>
      </c>
      <c r="F4302" s="51" t="s">
        <v>624</v>
      </c>
      <c r="G4302" s="6">
        <v>458</v>
      </c>
      <c r="H4302" s="13">
        <v>49.344978165938997</v>
      </c>
      <c r="I4302" s="2">
        <v>18.995633187772999</v>
      </c>
      <c r="J4302" s="2">
        <v>4.366812227074</v>
      </c>
      <c r="K4302" s="2">
        <v>21.397379912664</v>
      </c>
      <c r="L4302" s="11">
        <v>5.8951965065499996</v>
      </c>
    </row>
    <row r="4303" spans="3:12" x14ac:dyDescent="0.2">
      <c r="C4303" s="70"/>
      <c r="D4303" s="67"/>
      <c r="E4303" s="4" t="s">
        <v>40</v>
      </c>
      <c r="F4303" s="52" t="s">
        <v>624</v>
      </c>
      <c r="G4303" s="7">
        <v>973</v>
      </c>
      <c r="H4303" s="9">
        <v>58.376156217883</v>
      </c>
      <c r="I4303" s="1">
        <v>16.238437821171999</v>
      </c>
      <c r="J4303" s="1">
        <v>4.3165467625899998</v>
      </c>
      <c r="K4303" s="1">
        <v>15.313463514902001</v>
      </c>
      <c r="L4303" s="8">
        <v>5.755395683453</v>
      </c>
    </row>
    <row r="4304" spans="3:12" x14ac:dyDescent="0.2">
      <c r="C4304" s="70"/>
      <c r="D4304" s="67"/>
      <c r="E4304" s="4" t="s">
        <v>41</v>
      </c>
      <c r="F4304" s="52" t="s">
        <v>624</v>
      </c>
      <c r="G4304" s="7">
        <v>0</v>
      </c>
      <c r="H4304" s="17" t="s">
        <v>61</v>
      </c>
      <c r="I4304" s="3" t="s">
        <v>61</v>
      </c>
      <c r="J4304" s="3" t="s">
        <v>61</v>
      </c>
      <c r="K4304" s="3" t="s">
        <v>61</v>
      </c>
      <c r="L4304" s="18" t="s">
        <v>61</v>
      </c>
    </row>
    <row r="4305" spans="3:12" x14ac:dyDescent="0.2">
      <c r="C4305" s="70"/>
      <c r="D4305" s="67"/>
      <c r="E4305" s="4" t="s">
        <v>42</v>
      </c>
      <c r="F4305" s="52" t="s">
        <v>625</v>
      </c>
      <c r="G4305" s="7">
        <v>34</v>
      </c>
      <c r="H4305" s="9">
        <v>44.117647058823998</v>
      </c>
      <c r="I4305" s="1">
        <v>20.588235294118</v>
      </c>
      <c r="J4305" s="1">
        <v>11.764705882353001</v>
      </c>
      <c r="K4305" s="1">
        <v>17.647058823529001</v>
      </c>
      <c r="L4305" s="8">
        <v>5.8823529411760003</v>
      </c>
    </row>
    <row r="4306" spans="3:12" x14ac:dyDescent="0.2">
      <c r="C4306" s="70"/>
      <c r="D4306" s="67"/>
      <c r="E4306" s="4" t="s">
        <v>43</v>
      </c>
      <c r="F4306" s="52" t="s">
        <v>625</v>
      </c>
      <c r="G4306" s="7">
        <v>10</v>
      </c>
      <c r="H4306" s="9">
        <v>70</v>
      </c>
      <c r="I4306" s="3" t="s">
        <v>61</v>
      </c>
      <c r="J4306" s="1">
        <v>20</v>
      </c>
      <c r="K4306" s="1">
        <v>10</v>
      </c>
      <c r="L4306" s="18" t="s">
        <v>61</v>
      </c>
    </row>
    <row r="4307" spans="3:12" x14ac:dyDescent="0.2">
      <c r="C4307" s="70"/>
      <c r="D4307" s="67"/>
      <c r="E4307" s="4" t="s">
        <v>44</v>
      </c>
      <c r="F4307" s="52" t="s">
        <v>625</v>
      </c>
      <c r="G4307" s="7">
        <v>31</v>
      </c>
      <c r="H4307" s="9">
        <v>45.161290322581003</v>
      </c>
      <c r="I4307" s="1">
        <v>19.354838709677001</v>
      </c>
      <c r="J4307" s="1">
        <v>3.2258064516129998</v>
      </c>
      <c r="K4307" s="1">
        <v>19.354838709677001</v>
      </c>
      <c r="L4307" s="8">
        <v>12.903225806451999</v>
      </c>
    </row>
    <row r="4308" spans="3:12" x14ac:dyDescent="0.2">
      <c r="C4308" s="70"/>
      <c r="D4308" s="67"/>
      <c r="E4308" s="4" t="s">
        <v>37</v>
      </c>
      <c r="F4308" s="52" t="s">
        <v>625</v>
      </c>
      <c r="G4308" s="7">
        <v>22</v>
      </c>
      <c r="H4308" s="9">
        <v>36.363636363635997</v>
      </c>
      <c r="I4308" s="1">
        <v>9.0909090909089993</v>
      </c>
      <c r="J4308" s="3" t="s">
        <v>61</v>
      </c>
      <c r="K4308" s="1">
        <v>22.727272727273</v>
      </c>
      <c r="L4308" s="8">
        <v>31.818181818182001</v>
      </c>
    </row>
    <row r="4309" spans="3:12" x14ac:dyDescent="0.2">
      <c r="C4309" s="70"/>
      <c r="D4309" s="66" t="s">
        <v>20</v>
      </c>
      <c r="E4309" s="5" t="s">
        <v>39</v>
      </c>
      <c r="F4309" s="51" t="s">
        <v>624</v>
      </c>
      <c r="G4309" s="6">
        <v>175</v>
      </c>
      <c r="H4309" s="13">
        <v>47.428571428570997</v>
      </c>
      <c r="I4309" s="2">
        <v>23.428571428571001</v>
      </c>
      <c r="J4309" s="2">
        <v>6.2857142857139996</v>
      </c>
      <c r="K4309" s="2">
        <v>17.142857142857</v>
      </c>
      <c r="L4309" s="11">
        <v>5.7142857142860004</v>
      </c>
    </row>
    <row r="4310" spans="3:12" x14ac:dyDescent="0.2">
      <c r="C4310" s="70"/>
      <c r="D4310" s="67"/>
      <c r="E4310" s="4" t="s">
        <v>40</v>
      </c>
      <c r="F4310" s="52" t="s">
        <v>624</v>
      </c>
      <c r="G4310" s="7">
        <v>538</v>
      </c>
      <c r="H4310" s="9">
        <v>58.736059479554001</v>
      </c>
      <c r="I4310" s="1">
        <v>17.657992565055999</v>
      </c>
      <c r="J4310" s="1">
        <v>4.6468401486989999</v>
      </c>
      <c r="K4310" s="1">
        <v>12.639405204460999</v>
      </c>
      <c r="L4310" s="8">
        <v>6.3197026022299996</v>
      </c>
    </row>
    <row r="4311" spans="3:12" x14ac:dyDescent="0.2">
      <c r="C4311" s="70"/>
      <c r="D4311" s="67"/>
      <c r="E4311" s="4" t="s">
        <v>41</v>
      </c>
      <c r="F4311" s="52" t="s">
        <v>624</v>
      </c>
      <c r="G4311" s="7">
        <v>0</v>
      </c>
      <c r="H4311" s="17" t="s">
        <v>61</v>
      </c>
      <c r="I4311" s="3" t="s">
        <v>61</v>
      </c>
      <c r="J4311" s="3" t="s">
        <v>61</v>
      </c>
      <c r="K4311" s="3" t="s">
        <v>61</v>
      </c>
      <c r="L4311" s="18" t="s">
        <v>61</v>
      </c>
    </row>
    <row r="4312" spans="3:12" x14ac:dyDescent="0.2">
      <c r="C4312" s="70"/>
      <c r="D4312" s="67"/>
      <c r="E4312" s="4" t="s">
        <v>42</v>
      </c>
      <c r="F4312" s="52" t="s">
        <v>625</v>
      </c>
      <c r="G4312" s="7">
        <v>20</v>
      </c>
      <c r="H4312" s="9">
        <v>45</v>
      </c>
      <c r="I4312" s="1">
        <v>30</v>
      </c>
      <c r="J4312" s="1">
        <v>10</v>
      </c>
      <c r="K4312" s="1">
        <v>15</v>
      </c>
      <c r="L4312" s="18" t="s">
        <v>61</v>
      </c>
    </row>
    <row r="4313" spans="3:12" x14ac:dyDescent="0.2">
      <c r="C4313" s="70"/>
      <c r="D4313" s="67"/>
      <c r="E4313" s="4" t="s">
        <v>43</v>
      </c>
      <c r="F4313" s="52" t="s">
        <v>625</v>
      </c>
      <c r="G4313" s="7">
        <v>5</v>
      </c>
      <c r="H4313" s="9">
        <v>40</v>
      </c>
      <c r="I4313" s="3" t="s">
        <v>61</v>
      </c>
      <c r="J4313" s="1">
        <v>40</v>
      </c>
      <c r="K4313" s="1">
        <v>20</v>
      </c>
      <c r="L4313" s="18" t="s">
        <v>61</v>
      </c>
    </row>
    <row r="4314" spans="3:12" x14ac:dyDescent="0.2">
      <c r="C4314" s="70"/>
      <c r="D4314" s="67"/>
      <c r="E4314" s="4" t="s">
        <v>44</v>
      </c>
      <c r="F4314" s="52" t="s">
        <v>625</v>
      </c>
      <c r="G4314" s="7">
        <v>14</v>
      </c>
      <c r="H4314" s="9">
        <v>50</v>
      </c>
      <c r="I4314" s="1">
        <v>21.428571428571001</v>
      </c>
      <c r="J4314" s="1">
        <v>7.1428571428570002</v>
      </c>
      <c r="K4314" s="1">
        <v>14.285714285714</v>
      </c>
      <c r="L4314" s="8">
        <v>7.1428571428570002</v>
      </c>
    </row>
    <row r="4315" spans="3:12" x14ac:dyDescent="0.2">
      <c r="C4315" s="70"/>
      <c r="D4315" s="67"/>
      <c r="E4315" s="4" t="s">
        <v>37</v>
      </c>
      <c r="F4315" s="52" t="s">
        <v>625</v>
      </c>
      <c r="G4315" s="7">
        <v>11</v>
      </c>
      <c r="H4315" s="9">
        <v>27.272727272727</v>
      </c>
      <c r="I4315" s="1">
        <v>9.0909090909089993</v>
      </c>
      <c r="J4315" s="3" t="s">
        <v>61</v>
      </c>
      <c r="K4315" s="1">
        <v>18.181818181817999</v>
      </c>
      <c r="L4315" s="8">
        <v>45.454545454544999</v>
      </c>
    </row>
    <row r="4316" spans="3:12" x14ac:dyDescent="0.2">
      <c r="C4316" s="70"/>
      <c r="D4316" s="66" t="s">
        <v>21</v>
      </c>
      <c r="E4316" s="5" t="s">
        <v>39</v>
      </c>
      <c r="F4316" s="51" t="s">
        <v>624</v>
      </c>
      <c r="G4316" s="6">
        <v>283</v>
      </c>
      <c r="H4316" s="13">
        <v>50.530035335689</v>
      </c>
      <c r="I4316" s="2">
        <v>16.254416961131</v>
      </c>
      <c r="J4316" s="2">
        <v>3.1802120141339998</v>
      </c>
      <c r="K4316" s="2">
        <v>24.028268551237002</v>
      </c>
      <c r="L4316" s="11">
        <v>6.0070671378089999</v>
      </c>
    </row>
    <row r="4317" spans="3:12" x14ac:dyDescent="0.2">
      <c r="C4317" s="70"/>
      <c r="D4317" s="67"/>
      <c r="E4317" s="4" t="s">
        <v>40</v>
      </c>
      <c r="F4317" s="52" t="s">
        <v>624</v>
      </c>
      <c r="G4317" s="7">
        <v>435</v>
      </c>
      <c r="H4317" s="9">
        <v>57.931034482759003</v>
      </c>
      <c r="I4317" s="1">
        <v>14.482758620689999</v>
      </c>
      <c r="J4317" s="1">
        <v>3.9080459770110001</v>
      </c>
      <c r="K4317" s="1">
        <v>18.620689655172001</v>
      </c>
      <c r="L4317" s="8">
        <v>5.057471264368</v>
      </c>
    </row>
    <row r="4318" spans="3:12" x14ac:dyDescent="0.2">
      <c r="C4318" s="70"/>
      <c r="D4318" s="67"/>
      <c r="E4318" s="4" t="s">
        <v>41</v>
      </c>
      <c r="F4318" s="52" t="s">
        <v>624</v>
      </c>
      <c r="G4318" s="7">
        <v>0</v>
      </c>
      <c r="H4318" s="17" t="s">
        <v>61</v>
      </c>
      <c r="I4318" s="3" t="s">
        <v>61</v>
      </c>
      <c r="J4318" s="3" t="s">
        <v>61</v>
      </c>
      <c r="K4318" s="3" t="s">
        <v>61</v>
      </c>
      <c r="L4318" s="18" t="s">
        <v>61</v>
      </c>
    </row>
    <row r="4319" spans="3:12" x14ac:dyDescent="0.2">
      <c r="C4319" s="70"/>
      <c r="D4319" s="67"/>
      <c r="E4319" s="4" t="s">
        <v>42</v>
      </c>
      <c r="F4319" s="52" t="s">
        <v>625</v>
      </c>
      <c r="G4319" s="7">
        <v>14</v>
      </c>
      <c r="H4319" s="9">
        <v>42.857142857143003</v>
      </c>
      <c r="I4319" s="1">
        <v>7.1428571428570002</v>
      </c>
      <c r="J4319" s="1">
        <v>14.285714285714</v>
      </c>
      <c r="K4319" s="1">
        <v>21.428571428571001</v>
      </c>
      <c r="L4319" s="8">
        <v>14.285714285714</v>
      </c>
    </row>
    <row r="4320" spans="3:12" x14ac:dyDescent="0.2">
      <c r="C4320" s="70"/>
      <c r="D4320" s="67"/>
      <c r="E4320" s="4" t="s">
        <v>43</v>
      </c>
      <c r="F4320" s="52" t="s">
        <v>625</v>
      </c>
      <c r="G4320" s="7">
        <v>5</v>
      </c>
      <c r="H4320" s="9">
        <v>100</v>
      </c>
      <c r="I4320" s="3" t="s">
        <v>61</v>
      </c>
      <c r="J4320" s="3" t="s">
        <v>61</v>
      </c>
      <c r="K4320" s="3" t="s">
        <v>61</v>
      </c>
      <c r="L4320" s="18" t="s">
        <v>61</v>
      </c>
    </row>
    <row r="4321" spans="3:12" x14ac:dyDescent="0.2">
      <c r="C4321" s="70"/>
      <c r="D4321" s="67"/>
      <c r="E4321" s="4" t="s">
        <v>44</v>
      </c>
      <c r="F4321" s="52" t="s">
        <v>625</v>
      </c>
      <c r="G4321" s="7">
        <v>17</v>
      </c>
      <c r="H4321" s="9">
        <v>41.176470588234999</v>
      </c>
      <c r="I4321" s="1">
        <v>17.647058823529001</v>
      </c>
      <c r="J4321" s="3" t="s">
        <v>61</v>
      </c>
      <c r="K4321" s="1">
        <v>23.529411764706001</v>
      </c>
      <c r="L4321" s="8">
        <v>17.647058823529001</v>
      </c>
    </row>
    <row r="4322" spans="3:12" x14ac:dyDescent="0.2">
      <c r="C4322" s="70"/>
      <c r="D4322" s="67"/>
      <c r="E4322" s="4" t="s">
        <v>37</v>
      </c>
      <c r="F4322" s="52" t="s">
        <v>625</v>
      </c>
      <c r="G4322" s="7">
        <v>11</v>
      </c>
      <c r="H4322" s="9">
        <v>45.454545454544999</v>
      </c>
      <c r="I4322" s="1">
        <v>9.0909090909089993</v>
      </c>
      <c r="J4322" s="3" t="s">
        <v>61</v>
      </c>
      <c r="K4322" s="1">
        <v>27.272727272727</v>
      </c>
      <c r="L4322" s="8">
        <v>18.181818181817999</v>
      </c>
    </row>
    <row r="4323" spans="3:12" x14ac:dyDescent="0.2">
      <c r="C4323" s="66" t="s">
        <v>45</v>
      </c>
      <c r="D4323" s="64" t="s">
        <v>19</v>
      </c>
      <c r="E4323" s="5" t="s">
        <v>46</v>
      </c>
      <c r="F4323" s="51" t="s">
        <v>624</v>
      </c>
      <c r="G4323" s="6">
        <v>770</v>
      </c>
      <c r="H4323" s="13">
        <v>57.142857142856997</v>
      </c>
      <c r="I4323" s="2">
        <v>17.402597402596999</v>
      </c>
      <c r="J4323" s="2">
        <v>4.6753246753250002</v>
      </c>
      <c r="K4323" s="2">
        <v>15.454545454545</v>
      </c>
      <c r="L4323" s="11">
        <v>5.3246753246749998</v>
      </c>
    </row>
    <row r="4324" spans="3:12" ht="26" x14ac:dyDescent="0.2">
      <c r="C4324" s="70"/>
      <c r="D4324" s="65"/>
      <c r="E4324" s="4" t="s">
        <v>47</v>
      </c>
      <c r="F4324" s="52" t="s">
        <v>624</v>
      </c>
      <c r="G4324" s="7">
        <v>335</v>
      </c>
      <c r="H4324" s="9">
        <v>55.522388059701001</v>
      </c>
      <c r="I4324" s="1">
        <v>19.402985074627001</v>
      </c>
      <c r="J4324" s="1">
        <v>4.7761194029849996</v>
      </c>
      <c r="K4324" s="1">
        <v>15.223880597015</v>
      </c>
      <c r="L4324" s="8">
        <v>5.0746268656720002</v>
      </c>
    </row>
    <row r="4325" spans="3:12" x14ac:dyDescent="0.2">
      <c r="C4325" s="70"/>
      <c r="D4325" s="65"/>
      <c r="E4325" s="4" t="s">
        <v>48</v>
      </c>
      <c r="F4325" s="52" t="s">
        <v>625</v>
      </c>
      <c r="G4325" s="7">
        <v>34</v>
      </c>
      <c r="H4325" s="9">
        <v>61.764705882352999</v>
      </c>
      <c r="I4325" s="1">
        <v>11.764705882353001</v>
      </c>
      <c r="J4325" s="3" t="s">
        <v>61</v>
      </c>
      <c r="K4325" s="1">
        <v>14.705882352941</v>
      </c>
      <c r="L4325" s="8">
        <v>11.764705882353001</v>
      </c>
    </row>
    <row r="4326" spans="3:12" ht="39" x14ac:dyDescent="0.2">
      <c r="C4326" s="70"/>
      <c r="D4326" s="65"/>
      <c r="E4326" s="4" t="s">
        <v>49</v>
      </c>
      <c r="F4326" s="52" t="s">
        <v>624</v>
      </c>
      <c r="G4326" s="7">
        <v>318</v>
      </c>
      <c r="H4326" s="9">
        <v>52.201257861635</v>
      </c>
      <c r="I4326" s="1">
        <v>15.723270440252</v>
      </c>
      <c r="J4326" s="1">
        <v>3.7735849056599999</v>
      </c>
      <c r="K4326" s="1">
        <v>21.698113207546999</v>
      </c>
      <c r="L4326" s="8">
        <v>6.6037735849060004</v>
      </c>
    </row>
    <row r="4327" spans="3:12" x14ac:dyDescent="0.2">
      <c r="C4327" s="70"/>
      <c r="D4327" s="65"/>
      <c r="E4327" s="4" t="s">
        <v>50</v>
      </c>
      <c r="F4327" s="52" t="s">
        <v>625</v>
      </c>
      <c r="G4327" s="7">
        <v>18</v>
      </c>
      <c r="H4327" s="9">
        <v>22.222222222222001</v>
      </c>
      <c r="I4327" s="1">
        <v>22.222222222222001</v>
      </c>
      <c r="J4327" s="1">
        <v>5.5555555555560003</v>
      </c>
      <c r="K4327" s="1">
        <v>38.888888888888999</v>
      </c>
      <c r="L4327" s="8">
        <v>11.111111111111001</v>
      </c>
    </row>
    <row r="4328" spans="3:12" x14ac:dyDescent="0.2">
      <c r="C4328" s="70"/>
      <c r="D4328" s="65"/>
      <c r="E4328" s="4" t="s">
        <v>44</v>
      </c>
      <c r="F4328" s="52" t="s">
        <v>625</v>
      </c>
      <c r="G4328" s="7">
        <v>25</v>
      </c>
      <c r="H4328" s="9">
        <v>40</v>
      </c>
      <c r="I4328" s="1">
        <v>8</v>
      </c>
      <c r="J4328" s="1">
        <v>12</v>
      </c>
      <c r="K4328" s="1">
        <v>36</v>
      </c>
      <c r="L4328" s="8">
        <v>4</v>
      </c>
    </row>
    <row r="4329" spans="3:12" x14ac:dyDescent="0.2">
      <c r="C4329" s="70"/>
      <c r="D4329" s="65"/>
      <c r="E4329" s="4" t="s">
        <v>37</v>
      </c>
      <c r="F4329" s="52" t="s">
        <v>625</v>
      </c>
      <c r="G4329" s="7">
        <v>28</v>
      </c>
      <c r="H4329" s="9">
        <v>39.285714285714</v>
      </c>
      <c r="I4329" s="1">
        <v>3.5714285714290002</v>
      </c>
      <c r="J4329" s="1">
        <v>3.5714285714290002</v>
      </c>
      <c r="K4329" s="1">
        <v>17.857142857143</v>
      </c>
      <c r="L4329" s="8">
        <v>35.714285714286</v>
      </c>
    </row>
    <row r="4330" spans="3:12" x14ac:dyDescent="0.2">
      <c r="C4330" s="70"/>
      <c r="D4330" s="65"/>
      <c r="E4330" s="4" t="s">
        <v>51</v>
      </c>
      <c r="F4330" s="52" t="s">
        <v>624</v>
      </c>
      <c r="G4330" s="7">
        <v>1105</v>
      </c>
      <c r="H4330" s="9">
        <v>56.651583710407003</v>
      </c>
      <c r="I4330" s="1">
        <v>18.009049773756001</v>
      </c>
      <c r="J4330" s="1">
        <v>4.7058823529409999</v>
      </c>
      <c r="K4330" s="1">
        <v>15.384615384615</v>
      </c>
      <c r="L4330" s="8">
        <v>5.2488687782810004</v>
      </c>
    </row>
    <row r="4331" spans="3:12" x14ac:dyDescent="0.2">
      <c r="C4331" s="70"/>
      <c r="D4331" s="65"/>
      <c r="E4331" s="4" t="s">
        <v>52</v>
      </c>
      <c r="F4331" s="52" t="s">
        <v>624</v>
      </c>
      <c r="G4331" s="7">
        <v>352</v>
      </c>
      <c r="H4331" s="9">
        <v>53.125</v>
      </c>
      <c r="I4331" s="1">
        <v>15.340909090908999</v>
      </c>
      <c r="J4331" s="1">
        <v>3.4090909090910002</v>
      </c>
      <c r="K4331" s="1">
        <v>21.022727272727</v>
      </c>
      <c r="L4331" s="8">
        <v>7.1022727272730002</v>
      </c>
    </row>
    <row r="4332" spans="3:12" x14ac:dyDescent="0.2">
      <c r="C4332" s="66" t="s">
        <v>53</v>
      </c>
      <c r="D4332" s="64" t="s">
        <v>19</v>
      </c>
      <c r="E4332" s="5" t="s">
        <v>54</v>
      </c>
      <c r="F4332" s="51" t="s">
        <v>624</v>
      </c>
      <c r="G4332" s="6">
        <v>513</v>
      </c>
      <c r="H4332" s="13">
        <v>57.309941520468001</v>
      </c>
      <c r="I4332" s="2">
        <v>15.98440545809</v>
      </c>
      <c r="J4332" s="2">
        <v>4.2884990253410002</v>
      </c>
      <c r="K4332" s="2">
        <v>16.374269005847999</v>
      </c>
      <c r="L4332" s="11">
        <v>6.0428849902530004</v>
      </c>
    </row>
    <row r="4333" spans="3:12" x14ac:dyDescent="0.2">
      <c r="C4333" s="70"/>
      <c r="D4333" s="65"/>
      <c r="E4333" s="4" t="s">
        <v>55</v>
      </c>
      <c r="F4333" s="52" t="s">
        <v>624</v>
      </c>
      <c r="G4333" s="7">
        <v>639</v>
      </c>
      <c r="H4333" s="9">
        <v>52.425665101721002</v>
      </c>
      <c r="I4333" s="1">
        <v>17.996870109545998</v>
      </c>
      <c r="J4333" s="1">
        <v>4.3818466353680003</v>
      </c>
      <c r="K4333" s="1">
        <v>18.153364632237999</v>
      </c>
      <c r="L4333" s="8">
        <v>7.0422535211269999</v>
      </c>
    </row>
    <row r="4334" spans="3:12" x14ac:dyDescent="0.2">
      <c r="C4334" s="70"/>
      <c r="D4334" s="65"/>
      <c r="E4334" s="4" t="s">
        <v>56</v>
      </c>
      <c r="F4334" s="52" t="s">
        <v>624</v>
      </c>
      <c r="G4334" s="7">
        <v>376</v>
      </c>
      <c r="H4334" s="9">
        <v>55.585106382978999</v>
      </c>
      <c r="I4334" s="1">
        <v>16.755319148936</v>
      </c>
      <c r="J4334" s="1">
        <v>5.0531914893619998</v>
      </c>
      <c r="K4334" s="1">
        <v>17.287234042552999</v>
      </c>
      <c r="L4334" s="8">
        <v>5.3191489361700004</v>
      </c>
    </row>
    <row r="4335" spans="3:12" x14ac:dyDescent="0.2">
      <c r="C4335" s="66" t="s">
        <v>57</v>
      </c>
      <c r="D4335" s="64" t="s">
        <v>19</v>
      </c>
      <c r="E4335" s="5" t="s">
        <v>58</v>
      </c>
      <c r="F4335" s="51" t="s">
        <v>624</v>
      </c>
      <c r="G4335" s="6">
        <v>537</v>
      </c>
      <c r="H4335" s="13">
        <v>55.307262569831998</v>
      </c>
      <c r="I4335" s="2">
        <v>17.877094972066999</v>
      </c>
      <c r="J4335" s="2">
        <v>4.0968342644320002</v>
      </c>
      <c r="K4335" s="2">
        <v>17.504655493482002</v>
      </c>
      <c r="L4335" s="11">
        <v>5.2141527001860002</v>
      </c>
    </row>
    <row r="4336" spans="3:12" x14ac:dyDescent="0.2">
      <c r="C4336" s="67"/>
      <c r="D4336" s="65"/>
      <c r="E4336" s="4" t="s">
        <v>59</v>
      </c>
      <c r="F4336" s="52" t="s">
        <v>624</v>
      </c>
      <c r="G4336" s="7">
        <v>682</v>
      </c>
      <c r="H4336" s="9">
        <v>54.105571847507001</v>
      </c>
      <c r="I4336" s="1">
        <v>15.8357771261</v>
      </c>
      <c r="J4336" s="1">
        <v>6.011730205279</v>
      </c>
      <c r="K4336" s="1">
        <v>16.422287390028998</v>
      </c>
      <c r="L4336" s="8">
        <v>7.6246334310849999</v>
      </c>
    </row>
    <row r="4337" spans="2:22" x14ac:dyDescent="0.2">
      <c r="C4337" s="71"/>
      <c r="D4337" s="68"/>
      <c r="E4337" s="19" t="s">
        <v>60</v>
      </c>
      <c r="F4337" s="53" t="s">
        <v>624</v>
      </c>
      <c r="G4337" s="21">
        <v>309</v>
      </c>
      <c r="H4337" s="36">
        <v>55.663430420711997</v>
      </c>
      <c r="I4337" s="16">
        <v>18.122977346277999</v>
      </c>
      <c r="J4337" s="16">
        <v>1.9417475728160001</v>
      </c>
      <c r="K4337" s="16">
        <v>19.093851132686002</v>
      </c>
      <c r="L4337" s="34">
        <v>5.1779935275079998</v>
      </c>
    </row>
    <row r="4338" spans="2:22" x14ac:dyDescent="0.2">
      <c r="C4338" s="44" t="s">
        <v>626</v>
      </c>
    </row>
    <row r="4339" spans="2:22" x14ac:dyDescent="0.2">
      <c r="B4339" s="22" t="str">
        <f xml:space="preserve"> HYPERLINK("#'目次'!B58", "[52]")</f>
        <v>[52]</v>
      </c>
      <c r="C4339" s="58" t="s">
        <v>588</v>
      </c>
      <c r="D4339" s="59"/>
      <c r="E4339" s="59"/>
      <c r="F4339" s="59"/>
      <c r="G4339" s="59"/>
      <c r="H4339" s="59"/>
      <c r="I4339" s="59"/>
      <c r="J4339" s="59"/>
      <c r="K4339" s="59"/>
      <c r="L4339" s="59"/>
      <c r="M4339" s="59"/>
      <c r="N4339" s="59"/>
      <c r="O4339" s="59"/>
      <c r="P4339" s="59"/>
      <c r="Q4339" s="59"/>
      <c r="R4339" s="59"/>
      <c r="S4339" s="59"/>
      <c r="T4339" s="59"/>
      <c r="U4339" s="59"/>
      <c r="V4339" s="59"/>
    </row>
    <row r="4342" spans="2:22" x14ac:dyDescent="0.2">
      <c r="C4342" s="58" t="s">
        <v>13</v>
      </c>
      <c r="D4342" s="59"/>
      <c r="E4342" s="59"/>
      <c r="F4342" s="59"/>
      <c r="G4342" s="59"/>
      <c r="H4342" s="59"/>
      <c r="I4342" s="59"/>
      <c r="J4342" s="59"/>
      <c r="K4342" s="59"/>
      <c r="L4342" s="59"/>
      <c r="M4342" s="59"/>
      <c r="N4342" s="59"/>
      <c r="O4342" s="59"/>
      <c r="P4342" s="59"/>
      <c r="Q4342" s="59"/>
      <c r="R4342" s="59"/>
      <c r="S4342" s="59"/>
      <c r="T4342" s="59"/>
      <c r="U4342" s="59"/>
      <c r="V4342" s="59"/>
    </row>
    <row r="4343" spans="2:22" ht="143" x14ac:dyDescent="0.2">
      <c r="C4343" s="60"/>
      <c r="D4343" s="61"/>
      <c r="E4343" s="61"/>
      <c r="F4343" s="61"/>
      <c r="G4343" s="20" t="s">
        <v>14</v>
      </c>
      <c r="H4343" s="25" t="s">
        <v>589</v>
      </c>
      <c r="I4343" s="10" t="s">
        <v>590</v>
      </c>
      <c r="J4343" s="10" t="s">
        <v>591</v>
      </c>
      <c r="K4343" s="10" t="s">
        <v>44</v>
      </c>
      <c r="L4343" s="26" t="s">
        <v>37</v>
      </c>
    </row>
    <row r="4344" spans="2:22" x14ac:dyDescent="0.2">
      <c r="C4344" s="62"/>
      <c r="D4344" s="63"/>
      <c r="E4344" s="63"/>
      <c r="F4344" s="63"/>
      <c r="G4344" s="23"/>
      <c r="H4344" s="31"/>
      <c r="I4344" s="12"/>
      <c r="J4344" s="12"/>
      <c r="K4344" s="12"/>
      <c r="L4344" s="28"/>
    </row>
    <row r="4345" spans="2:22" x14ac:dyDescent="0.2">
      <c r="C4345" s="24"/>
      <c r="D4345" s="30"/>
      <c r="E4345" s="29" t="s">
        <v>14</v>
      </c>
      <c r="F4345" s="50" t="s">
        <v>624</v>
      </c>
      <c r="G4345" s="27">
        <v>1528</v>
      </c>
      <c r="H4345" s="15">
        <v>17.931937172775001</v>
      </c>
      <c r="I4345" s="15">
        <v>0.98167539267000004</v>
      </c>
      <c r="J4345" s="15">
        <v>65.706806282722994</v>
      </c>
      <c r="K4345" s="15">
        <v>6.3481675392670001</v>
      </c>
      <c r="L4345" s="33">
        <v>9.0314136125650002</v>
      </c>
    </row>
    <row r="4346" spans="2:22" x14ac:dyDescent="0.2">
      <c r="C4346" s="69" t="s">
        <v>18</v>
      </c>
      <c r="D4346" s="64" t="s">
        <v>19</v>
      </c>
      <c r="E4346" s="5" t="s">
        <v>20</v>
      </c>
      <c r="F4346" s="51" t="s">
        <v>624</v>
      </c>
      <c r="G4346" s="6">
        <v>763</v>
      </c>
      <c r="H4346" s="13">
        <v>22.018348623853001</v>
      </c>
      <c r="I4346" s="2">
        <v>0.91743119266100004</v>
      </c>
      <c r="J4346" s="2">
        <v>63.433813892529002</v>
      </c>
      <c r="K4346" s="2">
        <v>5.1114023591090003</v>
      </c>
      <c r="L4346" s="11">
        <v>8.5190039318479993</v>
      </c>
    </row>
    <row r="4347" spans="2:22" x14ac:dyDescent="0.2">
      <c r="C4347" s="70"/>
      <c r="D4347" s="65"/>
      <c r="E4347" s="4" t="s">
        <v>21</v>
      </c>
      <c r="F4347" s="52" t="s">
        <v>624</v>
      </c>
      <c r="G4347" s="7">
        <v>765</v>
      </c>
      <c r="H4347" s="9">
        <v>13.856209150327</v>
      </c>
      <c r="I4347" s="1">
        <v>1.0457516339870001</v>
      </c>
      <c r="J4347" s="1">
        <v>67.97385620915</v>
      </c>
      <c r="K4347" s="1">
        <v>7.5816993464050002</v>
      </c>
      <c r="L4347" s="8">
        <v>9.5424836601309995</v>
      </c>
    </row>
    <row r="4348" spans="2:22" x14ac:dyDescent="0.2">
      <c r="C4348" s="66" t="s">
        <v>22</v>
      </c>
      <c r="D4348" s="66" t="s">
        <v>23</v>
      </c>
      <c r="E4348" s="5" t="s">
        <v>24</v>
      </c>
      <c r="F4348" s="51" t="s">
        <v>624</v>
      </c>
      <c r="G4348" s="6">
        <v>302</v>
      </c>
      <c r="H4348" s="13">
        <v>15.23178807947</v>
      </c>
      <c r="I4348" s="2">
        <v>1.324503311258</v>
      </c>
      <c r="J4348" s="2">
        <v>72.185430463575997</v>
      </c>
      <c r="K4348" s="2">
        <v>7.2847682119210004</v>
      </c>
      <c r="L4348" s="11">
        <v>3.9735099337749999</v>
      </c>
    </row>
    <row r="4349" spans="2:22" x14ac:dyDescent="0.2">
      <c r="C4349" s="70"/>
      <c r="D4349" s="67"/>
      <c r="E4349" s="4" t="s">
        <v>25</v>
      </c>
      <c r="F4349" s="52" t="s">
        <v>624</v>
      </c>
      <c r="G4349" s="7">
        <v>329</v>
      </c>
      <c r="H4349" s="9">
        <v>12.462006079027001</v>
      </c>
      <c r="I4349" s="1">
        <v>0.60790273556200003</v>
      </c>
      <c r="J4349" s="1">
        <v>76.899696048631995</v>
      </c>
      <c r="K4349" s="1">
        <v>5.1671732522799996</v>
      </c>
      <c r="L4349" s="8">
        <v>4.8632218844980004</v>
      </c>
    </row>
    <row r="4350" spans="2:22" x14ac:dyDescent="0.2">
      <c r="C4350" s="70"/>
      <c r="D4350" s="67"/>
      <c r="E4350" s="4" t="s">
        <v>26</v>
      </c>
      <c r="F4350" s="52" t="s">
        <v>624</v>
      </c>
      <c r="G4350" s="7">
        <v>355</v>
      </c>
      <c r="H4350" s="9">
        <v>21.971830985914998</v>
      </c>
      <c r="I4350" s="1">
        <v>0.56338028168999998</v>
      </c>
      <c r="J4350" s="1">
        <v>63.661971830985998</v>
      </c>
      <c r="K4350" s="1">
        <v>5.6338028169010004</v>
      </c>
      <c r="L4350" s="8">
        <v>8.1690140845069994</v>
      </c>
    </row>
    <row r="4351" spans="2:22" x14ac:dyDescent="0.2">
      <c r="C4351" s="70"/>
      <c r="D4351" s="67"/>
      <c r="E4351" s="4" t="s">
        <v>27</v>
      </c>
      <c r="F4351" s="52" t="s">
        <v>624</v>
      </c>
      <c r="G4351" s="7">
        <v>254</v>
      </c>
      <c r="H4351" s="9">
        <v>20.078740157479999</v>
      </c>
      <c r="I4351" s="1">
        <v>0.78740157480299999</v>
      </c>
      <c r="J4351" s="1">
        <v>62.598425196850002</v>
      </c>
      <c r="K4351" s="1">
        <v>5.5118110236220001</v>
      </c>
      <c r="L4351" s="8">
        <v>11.023622047244</v>
      </c>
    </row>
    <row r="4352" spans="2:22" x14ac:dyDescent="0.2">
      <c r="C4352" s="70"/>
      <c r="D4352" s="67"/>
      <c r="E4352" s="4" t="s">
        <v>28</v>
      </c>
      <c r="F4352" s="52" t="s">
        <v>624</v>
      </c>
      <c r="G4352" s="7">
        <v>288</v>
      </c>
      <c r="H4352" s="9">
        <v>20.138888888888999</v>
      </c>
      <c r="I4352" s="1">
        <v>1.7361111111109999</v>
      </c>
      <c r="J4352" s="1">
        <v>51.388888888888999</v>
      </c>
      <c r="K4352" s="1">
        <v>8.333333333333</v>
      </c>
      <c r="L4352" s="8">
        <v>18.402777777777999</v>
      </c>
    </row>
    <row r="4353" spans="3:12" x14ac:dyDescent="0.2">
      <c r="C4353" s="70"/>
      <c r="D4353" s="67"/>
      <c r="E4353" s="4" t="s">
        <v>29</v>
      </c>
      <c r="F4353" s="52" t="s">
        <v>624</v>
      </c>
      <c r="G4353" s="7">
        <v>1226</v>
      </c>
      <c r="H4353" s="9">
        <v>18.597063621533</v>
      </c>
      <c r="I4353" s="1">
        <v>0.89722675367000004</v>
      </c>
      <c r="J4353" s="1">
        <v>64.110929853181005</v>
      </c>
      <c r="K4353" s="1">
        <v>6.1174551386619997</v>
      </c>
      <c r="L4353" s="8">
        <v>10.277324632953</v>
      </c>
    </row>
    <row r="4354" spans="3:12" x14ac:dyDescent="0.2">
      <c r="C4354" s="70"/>
      <c r="D4354" s="67"/>
      <c r="E4354" s="4" t="s">
        <v>30</v>
      </c>
      <c r="F4354" s="52" t="s">
        <v>624</v>
      </c>
      <c r="G4354" s="7">
        <v>542</v>
      </c>
      <c r="H4354" s="9">
        <v>20.110701107011</v>
      </c>
      <c r="I4354" s="1">
        <v>1.2915129151289999</v>
      </c>
      <c r="J4354" s="1">
        <v>56.642066420664001</v>
      </c>
      <c r="K4354" s="1">
        <v>7.0110701107009996</v>
      </c>
      <c r="L4354" s="8">
        <v>14.944649446493999</v>
      </c>
    </row>
    <row r="4355" spans="3:12" x14ac:dyDescent="0.2">
      <c r="C4355" s="70"/>
      <c r="D4355" s="66" t="s">
        <v>20</v>
      </c>
      <c r="E4355" s="5" t="s">
        <v>24</v>
      </c>
      <c r="F4355" s="51" t="s">
        <v>624</v>
      </c>
      <c r="G4355" s="6">
        <v>153</v>
      </c>
      <c r="H4355" s="13">
        <v>21.568627450979999</v>
      </c>
      <c r="I4355" s="2">
        <v>1.9607843137250001</v>
      </c>
      <c r="J4355" s="2">
        <v>66.013071895425</v>
      </c>
      <c r="K4355" s="2">
        <v>6.5359477124180003</v>
      </c>
      <c r="L4355" s="11">
        <v>3.9215686274510002</v>
      </c>
    </row>
    <row r="4356" spans="3:12" x14ac:dyDescent="0.2">
      <c r="C4356" s="70"/>
      <c r="D4356" s="67"/>
      <c r="E4356" s="4" t="s">
        <v>25</v>
      </c>
      <c r="F4356" s="52" t="s">
        <v>624</v>
      </c>
      <c r="G4356" s="7">
        <v>174</v>
      </c>
      <c r="H4356" s="9">
        <v>15.517241379310001</v>
      </c>
      <c r="I4356" s="1">
        <v>0.57471264367800001</v>
      </c>
      <c r="J4356" s="1">
        <v>72.988505747125998</v>
      </c>
      <c r="K4356" s="1">
        <v>5.1724137931029999</v>
      </c>
      <c r="L4356" s="8">
        <v>5.7471264367819996</v>
      </c>
    </row>
    <row r="4357" spans="3:12" x14ac:dyDescent="0.2">
      <c r="C4357" s="70"/>
      <c r="D4357" s="67"/>
      <c r="E4357" s="4" t="s">
        <v>26</v>
      </c>
      <c r="F4357" s="52" t="s">
        <v>624</v>
      </c>
      <c r="G4357" s="7">
        <v>180</v>
      </c>
      <c r="H4357" s="9">
        <v>23.888888888888999</v>
      </c>
      <c r="I4357" s="1">
        <v>0.555555555556</v>
      </c>
      <c r="J4357" s="1">
        <v>63.333333333333002</v>
      </c>
      <c r="K4357" s="1">
        <v>4.4444444444439997</v>
      </c>
      <c r="L4357" s="8">
        <v>7.7777777777779997</v>
      </c>
    </row>
    <row r="4358" spans="3:12" x14ac:dyDescent="0.2">
      <c r="C4358" s="70"/>
      <c r="D4358" s="67"/>
      <c r="E4358" s="4" t="s">
        <v>27</v>
      </c>
      <c r="F4358" s="52" t="s">
        <v>624</v>
      </c>
      <c r="G4358" s="7">
        <v>121</v>
      </c>
      <c r="H4358" s="9">
        <v>28.925619834711</v>
      </c>
      <c r="I4358" s="1">
        <v>0.82644628099200002</v>
      </c>
      <c r="J4358" s="1">
        <v>56.198347107438003</v>
      </c>
      <c r="K4358" s="1">
        <v>4.1322314049589997</v>
      </c>
      <c r="L4358" s="8">
        <v>9.9173553719009995</v>
      </c>
    </row>
    <row r="4359" spans="3:12" x14ac:dyDescent="0.2">
      <c r="C4359" s="70"/>
      <c r="D4359" s="67"/>
      <c r="E4359" s="4" t="s">
        <v>28</v>
      </c>
      <c r="F4359" s="52" t="s">
        <v>624</v>
      </c>
      <c r="G4359" s="7">
        <v>135</v>
      </c>
      <c r="H4359" s="9">
        <v>22.222222222222001</v>
      </c>
      <c r="I4359" s="1">
        <v>0.74074074074100005</v>
      </c>
      <c r="J4359" s="1">
        <v>54.814814814815001</v>
      </c>
      <c r="K4359" s="1">
        <v>5.1851851851850004</v>
      </c>
      <c r="L4359" s="8">
        <v>17.037037037036999</v>
      </c>
    </row>
    <row r="4360" spans="3:12" x14ac:dyDescent="0.2">
      <c r="C4360" s="70"/>
      <c r="D4360" s="67"/>
      <c r="E4360" s="4" t="s">
        <v>29</v>
      </c>
      <c r="F4360" s="52" t="s">
        <v>624</v>
      </c>
      <c r="G4360" s="7">
        <v>610</v>
      </c>
      <c r="H4360" s="9">
        <v>22.131147540983999</v>
      </c>
      <c r="I4360" s="1">
        <v>0.65573770491799999</v>
      </c>
      <c r="J4360" s="1">
        <v>62.786885245901999</v>
      </c>
      <c r="K4360" s="1">
        <v>4.7540983606560001</v>
      </c>
      <c r="L4360" s="8">
        <v>9.6721311475410001</v>
      </c>
    </row>
    <row r="4361" spans="3:12" x14ac:dyDescent="0.2">
      <c r="C4361" s="70"/>
      <c r="D4361" s="67"/>
      <c r="E4361" s="4" t="s">
        <v>30</v>
      </c>
      <c r="F4361" s="52" t="s">
        <v>624</v>
      </c>
      <c r="G4361" s="7">
        <v>256</v>
      </c>
      <c r="H4361" s="9">
        <v>25.390625</v>
      </c>
      <c r="I4361" s="1">
        <v>0.78125</v>
      </c>
      <c r="J4361" s="1">
        <v>55.46875</v>
      </c>
      <c r="K4361" s="1">
        <v>4.6875</v>
      </c>
      <c r="L4361" s="8">
        <v>13.671875</v>
      </c>
    </row>
    <row r="4362" spans="3:12" x14ac:dyDescent="0.2">
      <c r="C4362" s="70"/>
      <c r="D4362" s="66" t="s">
        <v>21</v>
      </c>
      <c r="E4362" s="5" t="s">
        <v>24</v>
      </c>
      <c r="F4362" s="51" t="s">
        <v>624</v>
      </c>
      <c r="G4362" s="6">
        <v>149</v>
      </c>
      <c r="H4362" s="13">
        <v>8.7248322147649997</v>
      </c>
      <c r="I4362" s="2">
        <v>0.67114093959700005</v>
      </c>
      <c r="J4362" s="2">
        <v>78.523489932885994</v>
      </c>
      <c r="K4362" s="2">
        <v>8.0536912751679992</v>
      </c>
      <c r="L4362" s="11">
        <v>4.0268456375839996</v>
      </c>
    </row>
    <row r="4363" spans="3:12" x14ac:dyDescent="0.2">
      <c r="C4363" s="70"/>
      <c r="D4363" s="67"/>
      <c r="E4363" s="4" t="s">
        <v>25</v>
      </c>
      <c r="F4363" s="52" t="s">
        <v>624</v>
      </c>
      <c r="G4363" s="7">
        <v>155</v>
      </c>
      <c r="H4363" s="9">
        <v>9.0322580645160002</v>
      </c>
      <c r="I4363" s="1">
        <v>0.64516129032299996</v>
      </c>
      <c r="J4363" s="1">
        <v>81.290322580644997</v>
      </c>
      <c r="K4363" s="1">
        <v>5.1612903225810003</v>
      </c>
      <c r="L4363" s="8">
        <v>3.8709677419349999</v>
      </c>
    </row>
    <row r="4364" spans="3:12" x14ac:dyDescent="0.2">
      <c r="C4364" s="70"/>
      <c r="D4364" s="67"/>
      <c r="E4364" s="4" t="s">
        <v>26</v>
      </c>
      <c r="F4364" s="52" t="s">
        <v>624</v>
      </c>
      <c r="G4364" s="7">
        <v>175</v>
      </c>
      <c r="H4364" s="9">
        <v>20</v>
      </c>
      <c r="I4364" s="1">
        <v>0.57142857142900005</v>
      </c>
      <c r="J4364" s="1">
        <v>64</v>
      </c>
      <c r="K4364" s="1">
        <v>6.8571428571429998</v>
      </c>
      <c r="L4364" s="8">
        <v>8.5714285714289993</v>
      </c>
    </row>
    <row r="4365" spans="3:12" x14ac:dyDescent="0.2">
      <c r="C4365" s="70"/>
      <c r="D4365" s="67"/>
      <c r="E4365" s="4" t="s">
        <v>27</v>
      </c>
      <c r="F4365" s="52" t="s">
        <v>624</v>
      </c>
      <c r="G4365" s="7">
        <v>133</v>
      </c>
      <c r="H4365" s="9">
        <v>12.030075187970001</v>
      </c>
      <c r="I4365" s="1">
        <v>0.75187969924800002</v>
      </c>
      <c r="J4365" s="1">
        <v>68.421052631579002</v>
      </c>
      <c r="K4365" s="1">
        <v>6.766917293233</v>
      </c>
      <c r="L4365" s="8">
        <v>12.030075187970001</v>
      </c>
    </row>
    <row r="4366" spans="3:12" x14ac:dyDescent="0.2">
      <c r="C4366" s="70"/>
      <c r="D4366" s="67"/>
      <c r="E4366" s="4" t="s">
        <v>28</v>
      </c>
      <c r="F4366" s="52" t="s">
        <v>624</v>
      </c>
      <c r="G4366" s="7">
        <v>153</v>
      </c>
      <c r="H4366" s="9">
        <v>18.300653594770999</v>
      </c>
      <c r="I4366" s="1">
        <v>2.6143790849670001</v>
      </c>
      <c r="J4366" s="1">
        <v>48.366013071894997</v>
      </c>
      <c r="K4366" s="1">
        <v>11.111111111111001</v>
      </c>
      <c r="L4366" s="8">
        <v>19.607843137254999</v>
      </c>
    </row>
    <row r="4367" spans="3:12" x14ac:dyDescent="0.2">
      <c r="C4367" s="70"/>
      <c r="D4367" s="67"/>
      <c r="E4367" s="4" t="s">
        <v>29</v>
      </c>
      <c r="F4367" s="52" t="s">
        <v>624</v>
      </c>
      <c r="G4367" s="7">
        <v>616</v>
      </c>
      <c r="H4367" s="9">
        <v>15.097402597403001</v>
      </c>
      <c r="I4367" s="1">
        <v>1.136363636364</v>
      </c>
      <c r="J4367" s="1">
        <v>65.422077922078003</v>
      </c>
      <c r="K4367" s="1">
        <v>7.4675324675320001</v>
      </c>
      <c r="L4367" s="8">
        <v>10.876623376623</v>
      </c>
    </row>
    <row r="4368" spans="3:12" x14ac:dyDescent="0.2">
      <c r="C4368" s="70"/>
      <c r="D4368" s="67"/>
      <c r="E4368" s="4" t="s">
        <v>30</v>
      </c>
      <c r="F4368" s="52" t="s">
        <v>624</v>
      </c>
      <c r="G4368" s="7">
        <v>286</v>
      </c>
      <c r="H4368" s="9">
        <v>15.384615384615</v>
      </c>
      <c r="I4368" s="1">
        <v>1.7482517482519999</v>
      </c>
      <c r="J4368" s="1">
        <v>57.692307692307999</v>
      </c>
      <c r="K4368" s="1">
        <v>9.0909090909089993</v>
      </c>
      <c r="L4368" s="8">
        <v>16.083916083916002</v>
      </c>
    </row>
    <row r="4369" spans="3:12" x14ac:dyDescent="0.2">
      <c r="C4369" s="66" t="s">
        <v>31</v>
      </c>
      <c r="D4369" s="66" t="s">
        <v>23</v>
      </c>
      <c r="E4369" s="5" t="s">
        <v>32</v>
      </c>
      <c r="F4369" s="51" t="s">
        <v>624</v>
      </c>
      <c r="G4369" s="6">
        <v>72</v>
      </c>
      <c r="H4369" s="13">
        <v>16.666666666666998</v>
      </c>
      <c r="I4369" s="14" t="s">
        <v>61</v>
      </c>
      <c r="J4369" s="2">
        <v>68.055555555555998</v>
      </c>
      <c r="K4369" s="2">
        <v>5.5555555555560003</v>
      </c>
      <c r="L4369" s="11">
        <v>9.7222222222219994</v>
      </c>
    </row>
    <row r="4370" spans="3:12" ht="26" x14ac:dyDescent="0.2">
      <c r="C4370" s="70"/>
      <c r="D4370" s="67"/>
      <c r="E4370" s="4" t="s">
        <v>33</v>
      </c>
      <c r="F4370" s="52" t="s">
        <v>624</v>
      </c>
      <c r="G4370" s="7">
        <v>1007</v>
      </c>
      <c r="H4370" s="9">
        <v>18.470705064548</v>
      </c>
      <c r="I4370" s="1">
        <v>0.79443892750699996</v>
      </c>
      <c r="J4370" s="1">
        <v>66.732869910625993</v>
      </c>
      <c r="K4370" s="1">
        <v>5.9582919563059997</v>
      </c>
      <c r="L4370" s="8">
        <v>8.0436941410130007</v>
      </c>
    </row>
    <row r="4371" spans="3:12" ht="39" x14ac:dyDescent="0.2">
      <c r="C4371" s="70"/>
      <c r="D4371" s="67"/>
      <c r="E4371" s="4" t="s">
        <v>34</v>
      </c>
      <c r="F4371" s="52" t="s">
        <v>625</v>
      </c>
      <c r="G4371" s="7">
        <v>15</v>
      </c>
      <c r="H4371" s="9">
        <v>6.666666666667</v>
      </c>
      <c r="I4371" s="3" t="s">
        <v>61</v>
      </c>
      <c r="J4371" s="1">
        <v>80</v>
      </c>
      <c r="K4371" s="3" t="s">
        <v>61</v>
      </c>
      <c r="L4371" s="8">
        <v>13.333333333333</v>
      </c>
    </row>
    <row r="4372" spans="3:12" ht="39" x14ac:dyDescent="0.2">
      <c r="C4372" s="70"/>
      <c r="D4372" s="67"/>
      <c r="E4372" s="4" t="s">
        <v>35</v>
      </c>
      <c r="F4372" s="52" t="s">
        <v>624</v>
      </c>
      <c r="G4372" s="7">
        <v>197</v>
      </c>
      <c r="H4372" s="9">
        <v>17.766497461928999</v>
      </c>
      <c r="I4372" s="1">
        <v>1.522842639594</v>
      </c>
      <c r="J4372" s="1">
        <v>66.497461928934001</v>
      </c>
      <c r="K4372" s="1">
        <v>7.1065989847719999</v>
      </c>
      <c r="L4372" s="8">
        <v>7.1065989847719999</v>
      </c>
    </row>
    <row r="4373" spans="3:12" ht="26" x14ac:dyDescent="0.2">
      <c r="C4373" s="70"/>
      <c r="D4373" s="67"/>
      <c r="E4373" s="4" t="s">
        <v>36</v>
      </c>
      <c r="F4373" s="52" t="s">
        <v>624</v>
      </c>
      <c r="G4373" s="7">
        <v>205</v>
      </c>
      <c r="H4373" s="9">
        <v>15.121951219512001</v>
      </c>
      <c r="I4373" s="1">
        <v>1.4634146341459999</v>
      </c>
      <c r="J4373" s="1">
        <v>61.951219512195003</v>
      </c>
      <c r="K4373" s="1">
        <v>8.2926829268290003</v>
      </c>
      <c r="L4373" s="8">
        <v>13.170731707317</v>
      </c>
    </row>
    <row r="4374" spans="3:12" x14ac:dyDescent="0.2">
      <c r="C4374" s="70"/>
      <c r="D4374" s="67"/>
      <c r="E4374" s="4" t="s">
        <v>37</v>
      </c>
      <c r="F4374" s="52" t="s">
        <v>625</v>
      </c>
      <c r="G4374" s="7">
        <v>32</v>
      </c>
      <c r="H4374" s="9">
        <v>28.125</v>
      </c>
      <c r="I4374" s="1">
        <v>3.125</v>
      </c>
      <c r="J4374" s="1">
        <v>40.625</v>
      </c>
      <c r="K4374" s="1">
        <v>6.25</v>
      </c>
      <c r="L4374" s="8">
        <v>21.875</v>
      </c>
    </row>
    <row r="4375" spans="3:12" x14ac:dyDescent="0.2">
      <c r="C4375" s="70"/>
      <c r="D4375" s="66" t="s">
        <v>20</v>
      </c>
      <c r="E4375" s="5" t="s">
        <v>32</v>
      </c>
      <c r="F4375" s="51" t="s">
        <v>625</v>
      </c>
      <c r="G4375" s="6">
        <v>38</v>
      </c>
      <c r="H4375" s="13">
        <v>21.052631578947</v>
      </c>
      <c r="I4375" s="14" t="s">
        <v>61</v>
      </c>
      <c r="J4375" s="2">
        <v>57.894736842104997</v>
      </c>
      <c r="K4375" s="2">
        <v>5.2631578947369997</v>
      </c>
      <c r="L4375" s="11">
        <v>15.789473684211</v>
      </c>
    </row>
    <row r="4376" spans="3:12" ht="26" x14ac:dyDescent="0.2">
      <c r="C4376" s="70"/>
      <c r="D4376" s="67"/>
      <c r="E4376" s="4" t="s">
        <v>33</v>
      </c>
      <c r="F4376" s="52" t="s">
        <v>624</v>
      </c>
      <c r="G4376" s="7">
        <v>566</v>
      </c>
      <c r="H4376" s="9">
        <v>21.554770318020999</v>
      </c>
      <c r="I4376" s="1">
        <v>1.236749116608</v>
      </c>
      <c r="J4376" s="1">
        <v>65.017667844523004</v>
      </c>
      <c r="K4376" s="1">
        <v>5.3003533568899996</v>
      </c>
      <c r="L4376" s="8">
        <v>6.8904593639579996</v>
      </c>
    </row>
    <row r="4377" spans="3:12" ht="39" x14ac:dyDescent="0.2">
      <c r="C4377" s="70"/>
      <c r="D4377" s="67"/>
      <c r="E4377" s="4" t="s">
        <v>34</v>
      </c>
      <c r="F4377" s="52" t="s">
        <v>625</v>
      </c>
      <c r="G4377" s="7">
        <v>7</v>
      </c>
      <c r="H4377" s="9">
        <v>14.285714285714</v>
      </c>
      <c r="I4377" s="3" t="s">
        <v>61</v>
      </c>
      <c r="J4377" s="1">
        <v>71.428571428571004</v>
      </c>
      <c r="K4377" s="3" t="s">
        <v>61</v>
      </c>
      <c r="L4377" s="8">
        <v>14.285714285714</v>
      </c>
    </row>
    <row r="4378" spans="3:12" ht="39" x14ac:dyDescent="0.2">
      <c r="C4378" s="70"/>
      <c r="D4378" s="67"/>
      <c r="E4378" s="4" t="s">
        <v>35</v>
      </c>
      <c r="F4378" s="52" t="s">
        <v>624</v>
      </c>
      <c r="G4378" s="7">
        <v>78</v>
      </c>
      <c r="H4378" s="9">
        <v>24.358974358973999</v>
      </c>
      <c r="I4378" s="3" t="s">
        <v>61</v>
      </c>
      <c r="J4378" s="1">
        <v>64.102564102564003</v>
      </c>
      <c r="K4378" s="1">
        <v>3.8461538461539999</v>
      </c>
      <c r="L4378" s="8">
        <v>7.6923076923079998</v>
      </c>
    </row>
    <row r="4379" spans="3:12" ht="26" x14ac:dyDescent="0.2">
      <c r="C4379" s="70"/>
      <c r="D4379" s="67"/>
      <c r="E4379" s="4" t="s">
        <v>36</v>
      </c>
      <c r="F4379" s="52" t="s">
        <v>624</v>
      </c>
      <c r="G4379" s="7">
        <v>58</v>
      </c>
      <c r="H4379" s="9">
        <v>20.689655172414</v>
      </c>
      <c r="I4379" s="3" t="s">
        <v>61</v>
      </c>
      <c r="J4379" s="1">
        <v>56.896551724138</v>
      </c>
      <c r="K4379" s="1">
        <v>6.8965517241379999</v>
      </c>
      <c r="L4379" s="8">
        <v>15.517241379310001</v>
      </c>
    </row>
    <row r="4380" spans="3:12" x14ac:dyDescent="0.2">
      <c r="C4380" s="70"/>
      <c r="D4380" s="67"/>
      <c r="E4380" s="4" t="s">
        <v>37</v>
      </c>
      <c r="F4380" s="52" t="s">
        <v>625</v>
      </c>
      <c r="G4380" s="7">
        <v>16</v>
      </c>
      <c r="H4380" s="9">
        <v>37.5</v>
      </c>
      <c r="I4380" s="3" t="s">
        <v>61</v>
      </c>
      <c r="J4380" s="1">
        <v>37.5</v>
      </c>
      <c r="K4380" s="3" t="s">
        <v>61</v>
      </c>
      <c r="L4380" s="8">
        <v>25</v>
      </c>
    </row>
    <row r="4381" spans="3:12" x14ac:dyDescent="0.2">
      <c r="C4381" s="70"/>
      <c r="D4381" s="66" t="s">
        <v>21</v>
      </c>
      <c r="E4381" s="5" t="s">
        <v>32</v>
      </c>
      <c r="F4381" s="51" t="s">
        <v>625</v>
      </c>
      <c r="G4381" s="6">
        <v>34</v>
      </c>
      <c r="H4381" s="13">
        <v>11.764705882353001</v>
      </c>
      <c r="I4381" s="14" t="s">
        <v>61</v>
      </c>
      <c r="J4381" s="2">
        <v>79.411764705882007</v>
      </c>
      <c r="K4381" s="2">
        <v>5.8823529411760003</v>
      </c>
      <c r="L4381" s="11">
        <v>2.9411764705880001</v>
      </c>
    </row>
    <row r="4382" spans="3:12" ht="26" x14ac:dyDescent="0.2">
      <c r="C4382" s="70"/>
      <c r="D4382" s="67"/>
      <c r="E4382" s="4" t="s">
        <v>33</v>
      </c>
      <c r="F4382" s="52" t="s">
        <v>624</v>
      </c>
      <c r="G4382" s="7">
        <v>441</v>
      </c>
      <c r="H4382" s="9">
        <v>14.512471655329</v>
      </c>
      <c r="I4382" s="1">
        <v>0.22675736961500001</v>
      </c>
      <c r="J4382" s="1">
        <v>68.934240362812005</v>
      </c>
      <c r="K4382" s="1">
        <v>6.8027210884349998</v>
      </c>
      <c r="L4382" s="8">
        <v>9.5238095238099998</v>
      </c>
    </row>
    <row r="4383" spans="3:12" ht="39" x14ac:dyDescent="0.2">
      <c r="C4383" s="70"/>
      <c r="D4383" s="67"/>
      <c r="E4383" s="4" t="s">
        <v>34</v>
      </c>
      <c r="F4383" s="52" t="s">
        <v>625</v>
      </c>
      <c r="G4383" s="7">
        <v>8</v>
      </c>
      <c r="H4383" s="17" t="s">
        <v>61</v>
      </c>
      <c r="I4383" s="3" t="s">
        <v>61</v>
      </c>
      <c r="J4383" s="1">
        <v>87.5</v>
      </c>
      <c r="K4383" s="3" t="s">
        <v>61</v>
      </c>
      <c r="L4383" s="8">
        <v>12.5</v>
      </c>
    </row>
    <row r="4384" spans="3:12" ht="39" x14ac:dyDescent="0.2">
      <c r="C4384" s="70"/>
      <c r="D4384" s="67"/>
      <c r="E4384" s="4" t="s">
        <v>35</v>
      </c>
      <c r="F4384" s="52" t="s">
        <v>624</v>
      </c>
      <c r="G4384" s="7">
        <v>119</v>
      </c>
      <c r="H4384" s="9">
        <v>13.445378151261</v>
      </c>
      <c r="I4384" s="1">
        <v>2.5210084033609998</v>
      </c>
      <c r="J4384" s="1">
        <v>68.067226890756004</v>
      </c>
      <c r="K4384" s="1">
        <v>9.2436974789920008</v>
      </c>
      <c r="L4384" s="8">
        <v>6.72268907563</v>
      </c>
    </row>
    <row r="4385" spans="3:12" ht="26" x14ac:dyDescent="0.2">
      <c r="C4385" s="70"/>
      <c r="D4385" s="67"/>
      <c r="E4385" s="4" t="s">
        <v>36</v>
      </c>
      <c r="F4385" s="52" t="s">
        <v>624</v>
      </c>
      <c r="G4385" s="7">
        <v>147</v>
      </c>
      <c r="H4385" s="9">
        <v>12.925170068027001</v>
      </c>
      <c r="I4385" s="1">
        <v>2.040816326531</v>
      </c>
      <c r="J4385" s="1">
        <v>63.945578231292998</v>
      </c>
      <c r="K4385" s="1">
        <v>8.8435374149660007</v>
      </c>
      <c r="L4385" s="8">
        <v>12.244897959184</v>
      </c>
    </row>
    <row r="4386" spans="3:12" x14ac:dyDescent="0.2">
      <c r="C4386" s="70"/>
      <c r="D4386" s="67"/>
      <c r="E4386" s="4" t="s">
        <v>37</v>
      </c>
      <c r="F4386" s="52" t="s">
        <v>625</v>
      </c>
      <c r="G4386" s="7">
        <v>16</v>
      </c>
      <c r="H4386" s="9">
        <v>18.75</v>
      </c>
      <c r="I4386" s="1">
        <v>6.25</v>
      </c>
      <c r="J4386" s="1">
        <v>43.75</v>
      </c>
      <c r="K4386" s="1">
        <v>12.5</v>
      </c>
      <c r="L4386" s="8">
        <v>18.75</v>
      </c>
    </row>
    <row r="4387" spans="3:12" x14ac:dyDescent="0.2">
      <c r="C4387" s="66" t="s">
        <v>38</v>
      </c>
      <c r="D4387" s="66" t="s">
        <v>23</v>
      </c>
      <c r="E4387" s="5" t="s">
        <v>39</v>
      </c>
      <c r="F4387" s="51" t="s">
        <v>624</v>
      </c>
      <c r="G4387" s="6">
        <v>458</v>
      </c>
      <c r="H4387" s="13">
        <v>16.812227074235999</v>
      </c>
      <c r="I4387" s="2">
        <v>0.87336244541499997</v>
      </c>
      <c r="J4387" s="2">
        <v>64.628820960699002</v>
      </c>
      <c r="K4387" s="2">
        <v>6.9868995633189996</v>
      </c>
      <c r="L4387" s="11">
        <v>10.698689956332</v>
      </c>
    </row>
    <row r="4388" spans="3:12" x14ac:dyDescent="0.2">
      <c r="C4388" s="70"/>
      <c r="D4388" s="67"/>
      <c r="E4388" s="4" t="s">
        <v>40</v>
      </c>
      <c r="F4388" s="52" t="s">
        <v>624</v>
      </c>
      <c r="G4388" s="7">
        <v>973</v>
      </c>
      <c r="H4388" s="9">
        <v>18.807810894142001</v>
      </c>
      <c r="I4388" s="1">
        <v>0.82219938334999998</v>
      </c>
      <c r="J4388" s="1">
        <v>67.112024665982005</v>
      </c>
      <c r="K4388" s="1">
        <v>5.858170606372</v>
      </c>
      <c r="L4388" s="8">
        <v>7.3997944501540003</v>
      </c>
    </row>
    <row r="4389" spans="3:12" x14ac:dyDescent="0.2">
      <c r="C4389" s="70"/>
      <c r="D4389" s="67"/>
      <c r="E4389" s="4" t="s">
        <v>41</v>
      </c>
      <c r="F4389" s="52" t="s">
        <v>624</v>
      </c>
      <c r="G4389" s="7">
        <v>0</v>
      </c>
      <c r="H4389" s="17" t="s">
        <v>61</v>
      </c>
      <c r="I4389" s="3" t="s">
        <v>61</v>
      </c>
      <c r="J4389" s="3" t="s">
        <v>61</v>
      </c>
      <c r="K4389" s="3" t="s">
        <v>61</v>
      </c>
      <c r="L4389" s="18" t="s">
        <v>61</v>
      </c>
    </row>
    <row r="4390" spans="3:12" x14ac:dyDescent="0.2">
      <c r="C4390" s="70"/>
      <c r="D4390" s="67"/>
      <c r="E4390" s="4" t="s">
        <v>42</v>
      </c>
      <c r="F4390" s="52" t="s">
        <v>625</v>
      </c>
      <c r="G4390" s="7">
        <v>34</v>
      </c>
      <c r="H4390" s="9">
        <v>23.529411764706001</v>
      </c>
      <c r="I4390" s="1">
        <v>2.9411764705880001</v>
      </c>
      <c r="J4390" s="1">
        <v>52.941176470587997</v>
      </c>
      <c r="K4390" s="1">
        <v>5.8823529411760003</v>
      </c>
      <c r="L4390" s="8">
        <v>14.705882352941</v>
      </c>
    </row>
    <row r="4391" spans="3:12" x14ac:dyDescent="0.2">
      <c r="C4391" s="70"/>
      <c r="D4391" s="67"/>
      <c r="E4391" s="4" t="s">
        <v>43</v>
      </c>
      <c r="F4391" s="52" t="s">
        <v>625</v>
      </c>
      <c r="G4391" s="7">
        <v>10</v>
      </c>
      <c r="H4391" s="9">
        <v>20</v>
      </c>
      <c r="I4391" s="1">
        <v>10</v>
      </c>
      <c r="J4391" s="1">
        <v>60</v>
      </c>
      <c r="K4391" s="3" t="s">
        <v>61</v>
      </c>
      <c r="L4391" s="8">
        <v>10</v>
      </c>
    </row>
    <row r="4392" spans="3:12" x14ac:dyDescent="0.2">
      <c r="C4392" s="70"/>
      <c r="D4392" s="67"/>
      <c r="E4392" s="4" t="s">
        <v>44</v>
      </c>
      <c r="F4392" s="52" t="s">
        <v>625</v>
      </c>
      <c r="G4392" s="7">
        <v>31</v>
      </c>
      <c r="H4392" s="9">
        <v>6.4516129032259997</v>
      </c>
      <c r="I4392" s="3" t="s">
        <v>61</v>
      </c>
      <c r="J4392" s="1">
        <v>64.516129032257993</v>
      </c>
      <c r="K4392" s="1">
        <v>12.903225806451999</v>
      </c>
      <c r="L4392" s="8">
        <v>16.129032258064999</v>
      </c>
    </row>
    <row r="4393" spans="3:12" x14ac:dyDescent="0.2">
      <c r="C4393" s="70"/>
      <c r="D4393" s="67"/>
      <c r="E4393" s="4" t="s">
        <v>37</v>
      </c>
      <c r="F4393" s="52" t="s">
        <v>625</v>
      </c>
      <c r="G4393" s="7">
        <v>22</v>
      </c>
      <c r="H4393" s="9">
        <v>9.0909090909089993</v>
      </c>
      <c r="I4393" s="1">
        <v>4.5454545454549997</v>
      </c>
      <c r="J4393" s="1">
        <v>50</v>
      </c>
      <c r="K4393" s="1">
        <v>9.0909090909089993</v>
      </c>
      <c r="L4393" s="8">
        <v>27.272727272727</v>
      </c>
    </row>
    <row r="4394" spans="3:12" x14ac:dyDescent="0.2">
      <c r="C4394" s="70"/>
      <c r="D4394" s="66" t="s">
        <v>20</v>
      </c>
      <c r="E4394" s="5" t="s">
        <v>39</v>
      </c>
      <c r="F4394" s="51" t="s">
        <v>624</v>
      </c>
      <c r="G4394" s="6">
        <v>175</v>
      </c>
      <c r="H4394" s="13">
        <v>22.857142857143</v>
      </c>
      <c r="I4394" s="14" t="s">
        <v>61</v>
      </c>
      <c r="J4394" s="2">
        <v>60</v>
      </c>
      <c r="K4394" s="2">
        <v>4.5714285714290002</v>
      </c>
      <c r="L4394" s="11">
        <v>12.571428571428999</v>
      </c>
    </row>
    <row r="4395" spans="3:12" x14ac:dyDescent="0.2">
      <c r="C4395" s="70"/>
      <c r="D4395" s="67"/>
      <c r="E4395" s="4" t="s">
        <v>40</v>
      </c>
      <c r="F4395" s="52" t="s">
        <v>624</v>
      </c>
      <c r="G4395" s="7">
        <v>538</v>
      </c>
      <c r="H4395" s="9">
        <v>21.747211895911001</v>
      </c>
      <c r="I4395" s="1">
        <v>1.3011152416359999</v>
      </c>
      <c r="J4395" s="1">
        <v>65.613382899627993</v>
      </c>
      <c r="K4395" s="1">
        <v>4.832713754647</v>
      </c>
      <c r="L4395" s="8">
        <v>6.5055762081779998</v>
      </c>
    </row>
    <row r="4396" spans="3:12" x14ac:dyDescent="0.2">
      <c r="C4396" s="70"/>
      <c r="D4396" s="67"/>
      <c r="E4396" s="4" t="s">
        <v>41</v>
      </c>
      <c r="F4396" s="52" t="s">
        <v>624</v>
      </c>
      <c r="G4396" s="7">
        <v>0</v>
      </c>
      <c r="H4396" s="17" t="s">
        <v>61</v>
      </c>
      <c r="I4396" s="3" t="s">
        <v>61</v>
      </c>
      <c r="J4396" s="3" t="s">
        <v>61</v>
      </c>
      <c r="K4396" s="3" t="s">
        <v>61</v>
      </c>
      <c r="L4396" s="18" t="s">
        <v>61</v>
      </c>
    </row>
    <row r="4397" spans="3:12" x14ac:dyDescent="0.2">
      <c r="C4397" s="70"/>
      <c r="D4397" s="67"/>
      <c r="E4397" s="4" t="s">
        <v>42</v>
      </c>
      <c r="F4397" s="52" t="s">
        <v>625</v>
      </c>
      <c r="G4397" s="7">
        <v>20</v>
      </c>
      <c r="H4397" s="9">
        <v>35</v>
      </c>
      <c r="I4397" s="3" t="s">
        <v>61</v>
      </c>
      <c r="J4397" s="1">
        <v>45</v>
      </c>
      <c r="K4397" s="1">
        <v>10</v>
      </c>
      <c r="L4397" s="8">
        <v>10</v>
      </c>
    </row>
    <row r="4398" spans="3:12" x14ac:dyDescent="0.2">
      <c r="C4398" s="70"/>
      <c r="D4398" s="67"/>
      <c r="E4398" s="4" t="s">
        <v>43</v>
      </c>
      <c r="F4398" s="52" t="s">
        <v>625</v>
      </c>
      <c r="G4398" s="7">
        <v>5</v>
      </c>
      <c r="H4398" s="9">
        <v>40</v>
      </c>
      <c r="I4398" s="3" t="s">
        <v>61</v>
      </c>
      <c r="J4398" s="1">
        <v>60</v>
      </c>
      <c r="K4398" s="3" t="s">
        <v>61</v>
      </c>
      <c r="L4398" s="18" t="s">
        <v>61</v>
      </c>
    </row>
    <row r="4399" spans="3:12" x14ac:dyDescent="0.2">
      <c r="C4399" s="70"/>
      <c r="D4399" s="67"/>
      <c r="E4399" s="4" t="s">
        <v>44</v>
      </c>
      <c r="F4399" s="52" t="s">
        <v>625</v>
      </c>
      <c r="G4399" s="7">
        <v>14</v>
      </c>
      <c r="H4399" s="17" t="s">
        <v>61</v>
      </c>
      <c r="I4399" s="3" t="s">
        <v>61</v>
      </c>
      <c r="J4399" s="1">
        <v>78.571428571428996</v>
      </c>
      <c r="K4399" s="1">
        <v>14.285714285714</v>
      </c>
      <c r="L4399" s="8">
        <v>7.1428571428570002</v>
      </c>
    </row>
    <row r="4400" spans="3:12" x14ac:dyDescent="0.2">
      <c r="C4400" s="70"/>
      <c r="D4400" s="67"/>
      <c r="E4400" s="4" t="s">
        <v>37</v>
      </c>
      <c r="F4400" s="52" t="s">
        <v>625</v>
      </c>
      <c r="G4400" s="7">
        <v>11</v>
      </c>
      <c r="H4400" s="9">
        <v>18.181818181817999</v>
      </c>
      <c r="I4400" s="3" t="s">
        <v>61</v>
      </c>
      <c r="J4400" s="1">
        <v>27.272727272727</v>
      </c>
      <c r="K4400" s="1">
        <v>9.0909090909089993</v>
      </c>
      <c r="L4400" s="8">
        <v>45.454545454544999</v>
      </c>
    </row>
    <row r="4401" spans="3:12" x14ac:dyDescent="0.2">
      <c r="C4401" s="70"/>
      <c r="D4401" s="66" t="s">
        <v>21</v>
      </c>
      <c r="E4401" s="5" t="s">
        <v>39</v>
      </c>
      <c r="F4401" s="51" t="s">
        <v>624</v>
      </c>
      <c r="G4401" s="6">
        <v>283</v>
      </c>
      <c r="H4401" s="13">
        <v>13.074204946996</v>
      </c>
      <c r="I4401" s="2">
        <v>1.413427561837</v>
      </c>
      <c r="J4401" s="2">
        <v>67.491166077738995</v>
      </c>
      <c r="K4401" s="2">
        <v>8.4805653710249995</v>
      </c>
      <c r="L4401" s="11">
        <v>9.5406360424029995</v>
      </c>
    </row>
    <row r="4402" spans="3:12" x14ac:dyDescent="0.2">
      <c r="C4402" s="70"/>
      <c r="D4402" s="67"/>
      <c r="E4402" s="4" t="s">
        <v>40</v>
      </c>
      <c r="F4402" s="52" t="s">
        <v>624</v>
      </c>
      <c r="G4402" s="7">
        <v>435</v>
      </c>
      <c r="H4402" s="9">
        <v>15.172413793103001</v>
      </c>
      <c r="I4402" s="1">
        <v>0.22988505747099999</v>
      </c>
      <c r="J4402" s="1">
        <v>68.965517241379004</v>
      </c>
      <c r="K4402" s="1">
        <v>7.1264367816089997</v>
      </c>
      <c r="L4402" s="8">
        <v>8.5057471264370008</v>
      </c>
    </row>
    <row r="4403" spans="3:12" x14ac:dyDescent="0.2">
      <c r="C4403" s="70"/>
      <c r="D4403" s="67"/>
      <c r="E4403" s="4" t="s">
        <v>41</v>
      </c>
      <c r="F4403" s="52" t="s">
        <v>624</v>
      </c>
      <c r="G4403" s="7">
        <v>0</v>
      </c>
      <c r="H4403" s="17" t="s">
        <v>61</v>
      </c>
      <c r="I4403" s="3" t="s">
        <v>61</v>
      </c>
      <c r="J4403" s="3" t="s">
        <v>61</v>
      </c>
      <c r="K4403" s="3" t="s">
        <v>61</v>
      </c>
      <c r="L4403" s="18" t="s">
        <v>61</v>
      </c>
    </row>
    <row r="4404" spans="3:12" x14ac:dyDescent="0.2">
      <c r="C4404" s="70"/>
      <c r="D4404" s="67"/>
      <c r="E4404" s="4" t="s">
        <v>42</v>
      </c>
      <c r="F4404" s="52" t="s">
        <v>625</v>
      </c>
      <c r="G4404" s="7">
        <v>14</v>
      </c>
      <c r="H4404" s="9">
        <v>7.1428571428570002</v>
      </c>
      <c r="I4404" s="1">
        <v>7.1428571428570002</v>
      </c>
      <c r="J4404" s="1">
        <v>64.285714285713993</v>
      </c>
      <c r="K4404" s="3" t="s">
        <v>61</v>
      </c>
      <c r="L4404" s="8">
        <v>21.428571428571001</v>
      </c>
    </row>
    <row r="4405" spans="3:12" x14ac:dyDescent="0.2">
      <c r="C4405" s="70"/>
      <c r="D4405" s="67"/>
      <c r="E4405" s="4" t="s">
        <v>43</v>
      </c>
      <c r="F4405" s="52" t="s">
        <v>625</v>
      </c>
      <c r="G4405" s="7">
        <v>5</v>
      </c>
      <c r="H4405" s="17" t="s">
        <v>61</v>
      </c>
      <c r="I4405" s="1">
        <v>20</v>
      </c>
      <c r="J4405" s="1">
        <v>60</v>
      </c>
      <c r="K4405" s="3" t="s">
        <v>61</v>
      </c>
      <c r="L4405" s="8">
        <v>20</v>
      </c>
    </row>
    <row r="4406" spans="3:12" x14ac:dyDescent="0.2">
      <c r="C4406" s="70"/>
      <c r="D4406" s="67"/>
      <c r="E4406" s="4" t="s">
        <v>44</v>
      </c>
      <c r="F4406" s="52" t="s">
        <v>625</v>
      </c>
      <c r="G4406" s="7">
        <v>17</v>
      </c>
      <c r="H4406" s="9">
        <v>11.764705882353001</v>
      </c>
      <c r="I4406" s="3" t="s">
        <v>61</v>
      </c>
      <c r="J4406" s="1">
        <v>52.941176470587997</v>
      </c>
      <c r="K4406" s="1">
        <v>11.764705882353001</v>
      </c>
      <c r="L4406" s="8">
        <v>23.529411764706001</v>
      </c>
    </row>
    <row r="4407" spans="3:12" x14ac:dyDescent="0.2">
      <c r="C4407" s="70"/>
      <c r="D4407" s="67"/>
      <c r="E4407" s="4" t="s">
        <v>37</v>
      </c>
      <c r="F4407" s="52" t="s">
        <v>625</v>
      </c>
      <c r="G4407" s="7">
        <v>11</v>
      </c>
      <c r="H4407" s="17" t="s">
        <v>61</v>
      </c>
      <c r="I4407" s="1">
        <v>9.0909090909089993</v>
      </c>
      <c r="J4407" s="1">
        <v>72.727272727273004</v>
      </c>
      <c r="K4407" s="1">
        <v>9.0909090909089993</v>
      </c>
      <c r="L4407" s="8">
        <v>9.0909090909089993</v>
      </c>
    </row>
    <row r="4408" spans="3:12" x14ac:dyDescent="0.2">
      <c r="C4408" s="66" t="s">
        <v>45</v>
      </c>
      <c r="D4408" s="64" t="s">
        <v>19</v>
      </c>
      <c r="E4408" s="5" t="s">
        <v>46</v>
      </c>
      <c r="F4408" s="51" t="s">
        <v>624</v>
      </c>
      <c r="G4408" s="6">
        <v>770</v>
      </c>
      <c r="H4408" s="13">
        <v>19.740259740260001</v>
      </c>
      <c r="I4408" s="2">
        <v>0.64935064935099995</v>
      </c>
      <c r="J4408" s="2">
        <v>64.805194805195001</v>
      </c>
      <c r="K4408" s="2">
        <v>5.3246753246749998</v>
      </c>
      <c r="L4408" s="11">
        <v>9.4805194805189998</v>
      </c>
    </row>
    <row r="4409" spans="3:12" ht="26" x14ac:dyDescent="0.2">
      <c r="C4409" s="70"/>
      <c r="D4409" s="65"/>
      <c r="E4409" s="4" t="s">
        <v>47</v>
      </c>
      <c r="F4409" s="52" t="s">
        <v>624</v>
      </c>
      <c r="G4409" s="7">
        <v>335</v>
      </c>
      <c r="H4409" s="9">
        <v>18.208955223880999</v>
      </c>
      <c r="I4409" s="1">
        <v>1.1940298507460001</v>
      </c>
      <c r="J4409" s="1">
        <v>65.970149253730995</v>
      </c>
      <c r="K4409" s="1">
        <v>6.8656716417909998</v>
      </c>
      <c r="L4409" s="8">
        <v>7.7611940298509996</v>
      </c>
    </row>
    <row r="4410" spans="3:12" x14ac:dyDescent="0.2">
      <c r="C4410" s="70"/>
      <c r="D4410" s="65"/>
      <c r="E4410" s="4" t="s">
        <v>48</v>
      </c>
      <c r="F4410" s="52" t="s">
        <v>625</v>
      </c>
      <c r="G4410" s="7">
        <v>34</v>
      </c>
      <c r="H4410" s="9">
        <v>8.8235294117649996</v>
      </c>
      <c r="I4410" s="3" t="s">
        <v>61</v>
      </c>
      <c r="J4410" s="1">
        <v>67.647058823528994</v>
      </c>
      <c r="K4410" s="1">
        <v>8.8235294117649996</v>
      </c>
      <c r="L4410" s="8">
        <v>14.705882352941</v>
      </c>
    </row>
    <row r="4411" spans="3:12" ht="39" x14ac:dyDescent="0.2">
      <c r="C4411" s="70"/>
      <c r="D4411" s="65"/>
      <c r="E4411" s="4" t="s">
        <v>49</v>
      </c>
      <c r="F4411" s="52" t="s">
        <v>624</v>
      </c>
      <c r="G4411" s="7">
        <v>318</v>
      </c>
      <c r="H4411" s="9">
        <v>13.836477987421</v>
      </c>
      <c r="I4411" s="1">
        <v>1.88679245283</v>
      </c>
      <c r="J4411" s="1">
        <v>70.440251572327</v>
      </c>
      <c r="K4411" s="1">
        <v>6.9182389937110003</v>
      </c>
      <c r="L4411" s="8">
        <v>6.9182389937110003</v>
      </c>
    </row>
    <row r="4412" spans="3:12" x14ac:dyDescent="0.2">
      <c r="C4412" s="70"/>
      <c r="D4412" s="65"/>
      <c r="E4412" s="4" t="s">
        <v>50</v>
      </c>
      <c r="F4412" s="52" t="s">
        <v>625</v>
      </c>
      <c r="G4412" s="7">
        <v>18</v>
      </c>
      <c r="H4412" s="9">
        <v>11.111111111111001</v>
      </c>
      <c r="I4412" s="3" t="s">
        <v>61</v>
      </c>
      <c r="J4412" s="1">
        <v>50</v>
      </c>
      <c r="K4412" s="1">
        <v>22.222222222222001</v>
      </c>
      <c r="L4412" s="8">
        <v>16.666666666666998</v>
      </c>
    </row>
    <row r="4413" spans="3:12" x14ac:dyDescent="0.2">
      <c r="C4413" s="70"/>
      <c r="D4413" s="65"/>
      <c r="E4413" s="4" t="s">
        <v>44</v>
      </c>
      <c r="F4413" s="52" t="s">
        <v>625</v>
      </c>
      <c r="G4413" s="7">
        <v>25</v>
      </c>
      <c r="H4413" s="9">
        <v>24</v>
      </c>
      <c r="I4413" s="3" t="s">
        <v>61</v>
      </c>
      <c r="J4413" s="1">
        <v>56</v>
      </c>
      <c r="K4413" s="1">
        <v>12</v>
      </c>
      <c r="L4413" s="8">
        <v>8</v>
      </c>
    </row>
    <row r="4414" spans="3:12" x14ac:dyDescent="0.2">
      <c r="C4414" s="70"/>
      <c r="D4414" s="65"/>
      <c r="E4414" s="4" t="s">
        <v>37</v>
      </c>
      <c r="F4414" s="52" t="s">
        <v>625</v>
      </c>
      <c r="G4414" s="7">
        <v>28</v>
      </c>
      <c r="H4414" s="9">
        <v>21.428571428571001</v>
      </c>
      <c r="I4414" s="3" t="s">
        <v>61</v>
      </c>
      <c r="J4414" s="1">
        <v>50</v>
      </c>
      <c r="K4414" s="1">
        <v>3.5714285714290002</v>
      </c>
      <c r="L4414" s="8">
        <v>25</v>
      </c>
    </row>
    <row r="4415" spans="3:12" x14ac:dyDescent="0.2">
      <c r="C4415" s="70"/>
      <c r="D4415" s="65"/>
      <c r="E4415" s="4" t="s">
        <v>51</v>
      </c>
      <c r="F4415" s="52" t="s">
        <v>624</v>
      </c>
      <c r="G4415" s="7">
        <v>1105</v>
      </c>
      <c r="H4415" s="9">
        <v>19.276018099548001</v>
      </c>
      <c r="I4415" s="1">
        <v>0.81447963800900003</v>
      </c>
      <c r="J4415" s="1">
        <v>65.158371040724006</v>
      </c>
      <c r="K4415" s="1">
        <v>5.7918552036199999</v>
      </c>
      <c r="L4415" s="8">
        <v>8.9592760181000006</v>
      </c>
    </row>
    <row r="4416" spans="3:12" x14ac:dyDescent="0.2">
      <c r="C4416" s="70"/>
      <c r="D4416" s="65"/>
      <c r="E4416" s="4" t="s">
        <v>52</v>
      </c>
      <c r="F4416" s="52" t="s">
        <v>624</v>
      </c>
      <c r="G4416" s="7">
        <v>352</v>
      </c>
      <c r="H4416" s="9">
        <v>13.352272727273</v>
      </c>
      <c r="I4416" s="1">
        <v>1.7045454545450001</v>
      </c>
      <c r="J4416" s="1">
        <v>70.170454545455001</v>
      </c>
      <c r="K4416" s="1">
        <v>7.1022727272730002</v>
      </c>
      <c r="L4416" s="8">
        <v>7.6704545454549997</v>
      </c>
    </row>
    <row r="4417" spans="2:28" x14ac:dyDescent="0.2">
      <c r="C4417" s="66" t="s">
        <v>53</v>
      </c>
      <c r="D4417" s="64" t="s">
        <v>19</v>
      </c>
      <c r="E4417" s="5" t="s">
        <v>54</v>
      </c>
      <c r="F4417" s="51" t="s">
        <v>624</v>
      </c>
      <c r="G4417" s="6">
        <v>513</v>
      </c>
      <c r="H4417" s="13">
        <v>17.933723196881001</v>
      </c>
      <c r="I4417" s="2">
        <v>1.1695906432750001</v>
      </c>
      <c r="J4417" s="2">
        <v>63.742690058480001</v>
      </c>
      <c r="K4417" s="2">
        <v>7.4074074074069998</v>
      </c>
      <c r="L4417" s="11">
        <v>9.7465886939569994</v>
      </c>
    </row>
    <row r="4418" spans="2:28" x14ac:dyDescent="0.2">
      <c r="C4418" s="70"/>
      <c r="D4418" s="65"/>
      <c r="E4418" s="4" t="s">
        <v>55</v>
      </c>
      <c r="F4418" s="52" t="s">
        <v>624</v>
      </c>
      <c r="G4418" s="7">
        <v>639</v>
      </c>
      <c r="H4418" s="9">
        <v>16.588419405321002</v>
      </c>
      <c r="I4418" s="1">
        <v>1.2519561815339999</v>
      </c>
      <c r="J4418" s="1">
        <v>67.136150234742004</v>
      </c>
      <c r="K4418" s="1">
        <v>6.4162754303599998</v>
      </c>
      <c r="L4418" s="8">
        <v>8.6071987480440004</v>
      </c>
    </row>
    <row r="4419" spans="2:28" x14ac:dyDescent="0.2">
      <c r="C4419" s="70"/>
      <c r="D4419" s="65"/>
      <c r="E4419" s="4" t="s">
        <v>56</v>
      </c>
      <c r="F4419" s="52" t="s">
        <v>624</v>
      </c>
      <c r="G4419" s="7">
        <v>376</v>
      </c>
      <c r="H4419" s="9">
        <v>20.212765957447001</v>
      </c>
      <c r="I4419" s="1">
        <v>0.26595744680900002</v>
      </c>
      <c r="J4419" s="1">
        <v>65.957446808510994</v>
      </c>
      <c r="K4419" s="1">
        <v>4.787234042553</v>
      </c>
      <c r="L4419" s="8">
        <v>8.7765957446809999</v>
      </c>
    </row>
    <row r="4420" spans="2:28" x14ac:dyDescent="0.2">
      <c r="C4420" s="66" t="s">
        <v>57</v>
      </c>
      <c r="D4420" s="64" t="s">
        <v>19</v>
      </c>
      <c r="E4420" s="5" t="s">
        <v>58</v>
      </c>
      <c r="F4420" s="51" t="s">
        <v>624</v>
      </c>
      <c r="G4420" s="6">
        <v>537</v>
      </c>
      <c r="H4420" s="13">
        <v>19.366852886406001</v>
      </c>
      <c r="I4420" s="2">
        <v>1.4897579143390001</v>
      </c>
      <c r="J4420" s="2">
        <v>63.314711359404001</v>
      </c>
      <c r="K4420" s="2">
        <v>6.8901303538179999</v>
      </c>
      <c r="L4420" s="11">
        <v>8.9385474860340004</v>
      </c>
    </row>
    <row r="4421" spans="2:28" x14ac:dyDescent="0.2">
      <c r="C4421" s="67"/>
      <c r="D4421" s="65"/>
      <c r="E4421" s="4" t="s">
        <v>59</v>
      </c>
      <c r="F4421" s="52" t="s">
        <v>624</v>
      </c>
      <c r="G4421" s="7">
        <v>682</v>
      </c>
      <c r="H4421" s="9">
        <v>18.914956011729998</v>
      </c>
      <c r="I4421" s="1">
        <v>0.73313782991200005</v>
      </c>
      <c r="J4421" s="1">
        <v>64.956011730205006</v>
      </c>
      <c r="K4421" s="1">
        <v>6.011730205279</v>
      </c>
      <c r="L4421" s="8">
        <v>9.3841642228740003</v>
      </c>
    </row>
    <row r="4422" spans="2:28" x14ac:dyDescent="0.2">
      <c r="C4422" s="71"/>
      <c r="D4422" s="68"/>
      <c r="E4422" s="19" t="s">
        <v>60</v>
      </c>
      <c r="F4422" s="53" t="s">
        <v>624</v>
      </c>
      <c r="G4422" s="21">
        <v>309</v>
      </c>
      <c r="H4422" s="36">
        <v>13.268608414239001</v>
      </c>
      <c r="I4422" s="16">
        <v>0.64724919093900002</v>
      </c>
      <c r="J4422" s="16">
        <v>71.521035598706007</v>
      </c>
      <c r="K4422" s="16">
        <v>6.1488673139159999</v>
      </c>
      <c r="L4422" s="34">
        <v>8.4142394822009994</v>
      </c>
    </row>
    <row r="4423" spans="2:28" x14ac:dyDescent="0.2">
      <c r="C4423" s="44" t="s">
        <v>626</v>
      </c>
    </row>
    <row r="4424" spans="2:28" x14ac:dyDescent="0.2">
      <c r="B4424" s="22" t="str">
        <f xml:space="preserve"> HYPERLINK("#'目次'!B59", "[53]")</f>
        <v>[53]</v>
      </c>
      <c r="C4424" s="58" t="s">
        <v>594</v>
      </c>
      <c r="D4424" s="59"/>
      <c r="E4424" s="59"/>
      <c r="F4424" s="59"/>
      <c r="G4424" s="59"/>
      <c r="H4424" s="59"/>
      <c r="I4424" s="59"/>
      <c r="J4424" s="59"/>
      <c r="K4424" s="59"/>
      <c r="L4424" s="59"/>
      <c r="M4424" s="59"/>
      <c r="N4424" s="59"/>
      <c r="O4424" s="59"/>
      <c r="P4424" s="59"/>
      <c r="Q4424" s="59"/>
      <c r="R4424" s="59"/>
      <c r="S4424" s="59"/>
      <c r="T4424" s="59"/>
      <c r="U4424" s="59"/>
      <c r="V4424" s="59"/>
    </row>
    <row r="4427" spans="2:28" x14ac:dyDescent="0.2">
      <c r="C4427" s="58" t="s">
        <v>13</v>
      </c>
      <c r="D4427" s="59"/>
      <c r="E4427" s="59"/>
      <c r="F4427" s="59"/>
      <c r="G4427" s="59"/>
      <c r="H4427" s="59"/>
      <c r="I4427" s="59"/>
      <c r="J4427" s="59"/>
      <c r="K4427" s="59"/>
      <c r="L4427" s="59"/>
      <c r="M4427" s="59"/>
      <c r="N4427" s="59"/>
      <c r="O4427" s="59"/>
      <c r="P4427" s="59"/>
      <c r="Q4427" s="59"/>
      <c r="R4427" s="59"/>
      <c r="S4427" s="59"/>
      <c r="T4427" s="59"/>
      <c r="U4427" s="59"/>
      <c r="V4427" s="59"/>
    </row>
    <row r="4428" spans="2:28" ht="91" x14ac:dyDescent="0.2">
      <c r="C4428" s="60"/>
      <c r="D4428" s="61"/>
      <c r="E4428" s="61"/>
      <c r="F4428" s="61"/>
      <c r="G4428" s="20" t="s">
        <v>14</v>
      </c>
      <c r="H4428" s="25" t="s">
        <v>595</v>
      </c>
      <c r="I4428" s="10" t="s">
        <v>596</v>
      </c>
      <c r="J4428" s="10" t="s">
        <v>597</v>
      </c>
      <c r="K4428" s="10" t="s">
        <v>598</v>
      </c>
      <c r="L4428" s="10" t="s">
        <v>599</v>
      </c>
      <c r="M4428" s="10" t="s">
        <v>600</v>
      </c>
      <c r="N4428" s="10" t="s">
        <v>601</v>
      </c>
      <c r="O4428" s="10" t="s">
        <v>602</v>
      </c>
      <c r="P4428" s="10" t="s">
        <v>603</v>
      </c>
      <c r="Q4428" s="10" t="s">
        <v>604</v>
      </c>
      <c r="R4428" s="10" t="s">
        <v>605</v>
      </c>
      <c r="S4428" s="10" t="s">
        <v>606</v>
      </c>
      <c r="T4428" s="10" t="s">
        <v>607</v>
      </c>
      <c r="U4428" s="10" t="s">
        <v>608</v>
      </c>
      <c r="V4428" s="10" t="s">
        <v>37</v>
      </c>
      <c r="W4428" s="10" t="s">
        <v>609</v>
      </c>
      <c r="X4428" s="10" t="s">
        <v>610</v>
      </c>
      <c r="Y4428" s="10" t="s">
        <v>611</v>
      </c>
      <c r="Z4428" s="10" t="s">
        <v>612</v>
      </c>
      <c r="AA4428" s="10" t="s">
        <v>613</v>
      </c>
      <c r="AB4428" s="26" t="s">
        <v>137</v>
      </c>
    </row>
    <row r="4429" spans="2:28" x14ac:dyDescent="0.2">
      <c r="C4429" s="62"/>
      <c r="D4429" s="63"/>
      <c r="E4429" s="63"/>
      <c r="F4429" s="63"/>
      <c r="G4429" s="23"/>
      <c r="H4429" s="31"/>
      <c r="I4429" s="12"/>
      <c r="J4429" s="12"/>
      <c r="K4429" s="12"/>
      <c r="L4429" s="12"/>
      <c r="M4429" s="12"/>
      <c r="N4429" s="12"/>
      <c r="O4429" s="12"/>
      <c r="P4429" s="12"/>
      <c r="Q4429" s="12"/>
      <c r="R4429" s="12"/>
      <c r="S4429" s="12"/>
      <c r="T4429" s="12"/>
      <c r="U4429" s="12"/>
      <c r="V4429" s="12"/>
      <c r="W4429" s="12"/>
      <c r="X4429" s="12"/>
      <c r="Y4429" s="12"/>
      <c r="Z4429" s="12"/>
      <c r="AA4429" s="12"/>
      <c r="AB4429" s="28"/>
    </row>
    <row r="4430" spans="2:28" x14ac:dyDescent="0.2">
      <c r="C4430" s="24"/>
      <c r="D4430" s="30"/>
      <c r="E4430" s="29" t="s">
        <v>14</v>
      </c>
      <c r="F4430" s="50" t="s">
        <v>624</v>
      </c>
      <c r="G4430" s="27">
        <v>1528</v>
      </c>
      <c r="H4430" s="15">
        <v>1.8979057591620001</v>
      </c>
      <c r="I4430" s="15">
        <v>4.2539267015710003</v>
      </c>
      <c r="J4430" s="15">
        <v>33.311518324607</v>
      </c>
      <c r="K4430" s="15">
        <v>11.19109947644</v>
      </c>
      <c r="L4430" s="15">
        <v>74.803664921465995</v>
      </c>
      <c r="M4430" s="15">
        <v>80.824607329843005</v>
      </c>
      <c r="N4430" s="15">
        <v>69.306282722513004</v>
      </c>
      <c r="O4430" s="15">
        <v>19.698952879581</v>
      </c>
      <c r="P4430" s="15">
        <v>17.212041884817001</v>
      </c>
      <c r="Q4430" s="15">
        <v>1.3743455497379999</v>
      </c>
      <c r="R4430" s="15">
        <v>2.6832460732980001</v>
      </c>
      <c r="S4430" s="15">
        <v>50.785340314136</v>
      </c>
      <c r="T4430" s="15">
        <v>3.534031413613</v>
      </c>
      <c r="U4430" s="15">
        <v>4.4502617801050004</v>
      </c>
      <c r="V4430" s="15">
        <v>2.4214659685859998</v>
      </c>
      <c r="W4430" s="15">
        <v>93.128272251308999</v>
      </c>
      <c r="X4430" s="15">
        <v>6.1518324607329999</v>
      </c>
      <c r="Y4430" s="15">
        <v>39.725130890052</v>
      </c>
      <c r="Z4430" s="15">
        <v>87.17277486911</v>
      </c>
      <c r="AA4430" s="15">
        <v>18.651832460733001</v>
      </c>
      <c r="AB4430" s="33">
        <v>377.74869109947599</v>
      </c>
    </row>
    <row r="4431" spans="2:28" x14ac:dyDescent="0.2">
      <c r="C4431" s="69" t="s">
        <v>18</v>
      </c>
      <c r="D4431" s="64" t="s">
        <v>19</v>
      </c>
      <c r="E4431" s="5" t="s">
        <v>20</v>
      </c>
      <c r="F4431" s="51" t="s">
        <v>624</v>
      </c>
      <c r="G4431" s="6">
        <v>763</v>
      </c>
      <c r="H4431" s="13">
        <v>1.310615989515</v>
      </c>
      <c r="I4431" s="2">
        <v>5.373525557012</v>
      </c>
      <c r="J4431" s="2">
        <v>26.605504587155998</v>
      </c>
      <c r="K4431" s="2">
        <v>14.023591087811001</v>
      </c>
      <c r="L4431" s="2">
        <v>71.559633027523006</v>
      </c>
      <c r="M4431" s="2">
        <v>77.850589777194998</v>
      </c>
      <c r="N4431" s="2">
        <v>65.792922673657003</v>
      </c>
      <c r="O4431" s="2">
        <v>25.163826998689</v>
      </c>
      <c r="P4431" s="2">
        <v>15.989515072084</v>
      </c>
      <c r="Q4431" s="2">
        <v>1.4416775884669999</v>
      </c>
      <c r="R4431" s="2">
        <v>2.2280471821760002</v>
      </c>
      <c r="S4431" s="2">
        <v>44.036697247706002</v>
      </c>
      <c r="T4431" s="2">
        <v>2.2280471821760002</v>
      </c>
      <c r="U4431" s="2">
        <v>5.7667103538660003</v>
      </c>
      <c r="V4431" s="2">
        <v>2.62123197903</v>
      </c>
      <c r="W4431" s="2">
        <v>91.612057667103997</v>
      </c>
      <c r="X4431" s="2">
        <v>6.684141546527</v>
      </c>
      <c r="Y4431" s="2">
        <v>35.779816513760998</v>
      </c>
      <c r="Z4431" s="2">
        <v>84.272608125819005</v>
      </c>
      <c r="AA4431" s="2">
        <v>17.693315858453001</v>
      </c>
      <c r="AB4431" s="11">
        <v>361.99213630406302</v>
      </c>
    </row>
    <row r="4432" spans="2:28" x14ac:dyDescent="0.2">
      <c r="C4432" s="70"/>
      <c r="D4432" s="65"/>
      <c r="E4432" s="4" t="s">
        <v>21</v>
      </c>
      <c r="F4432" s="52" t="s">
        <v>624</v>
      </c>
      <c r="G4432" s="7">
        <v>765</v>
      </c>
      <c r="H4432" s="9">
        <v>2.483660130719</v>
      </c>
      <c r="I4432" s="1">
        <v>3.1372549019610001</v>
      </c>
      <c r="J4432" s="1">
        <v>40</v>
      </c>
      <c r="K4432" s="1">
        <v>8.3660130718950008</v>
      </c>
      <c r="L4432" s="1">
        <v>78.039215686275</v>
      </c>
      <c r="M4432" s="1">
        <v>83.790849673202999</v>
      </c>
      <c r="N4432" s="1">
        <v>72.810457516339994</v>
      </c>
      <c r="O4432" s="1">
        <v>14.248366013071999</v>
      </c>
      <c r="P4432" s="1">
        <v>18.431372549020001</v>
      </c>
      <c r="Q4432" s="1">
        <v>1.3071895424840001</v>
      </c>
      <c r="R4432" s="1">
        <v>3.1372549019610001</v>
      </c>
      <c r="S4432" s="1">
        <v>57.516339869280998</v>
      </c>
      <c r="T4432" s="1">
        <v>4.8366013071899996</v>
      </c>
      <c r="U4432" s="1">
        <v>3.1372549019610001</v>
      </c>
      <c r="V4432" s="1">
        <v>2.2222222222219998</v>
      </c>
      <c r="W4432" s="1">
        <v>94.640522875816998</v>
      </c>
      <c r="X4432" s="1">
        <v>5.6209150326800001</v>
      </c>
      <c r="Y4432" s="1">
        <v>43.660130718954001</v>
      </c>
      <c r="Z4432" s="1">
        <v>90.065359477124005</v>
      </c>
      <c r="AA4432" s="1">
        <v>19.607843137254999</v>
      </c>
      <c r="AB4432" s="8">
        <v>393.46405228758198</v>
      </c>
    </row>
    <row r="4433" spans="3:28" x14ac:dyDescent="0.2">
      <c r="C4433" s="66" t="s">
        <v>22</v>
      </c>
      <c r="D4433" s="66" t="s">
        <v>23</v>
      </c>
      <c r="E4433" s="5" t="s">
        <v>24</v>
      </c>
      <c r="F4433" s="51" t="s">
        <v>624</v>
      </c>
      <c r="G4433" s="6">
        <v>302</v>
      </c>
      <c r="H4433" s="13">
        <v>2.6490066225170001</v>
      </c>
      <c r="I4433" s="2">
        <v>8.2781456953639996</v>
      </c>
      <c r="J4433" s="2">
        <v>27.814569536423999</v>
      </c>
      <c r="K4433" s="2">
        <v>9.6026490066230004</v>
      </c>
      <c r="L4433" s="2">
        <v>73.178807947020005</v>
      </c>
      <c r="M4433" s="2">
        <v>79.139072847682002</v>
      </c>
      <c r="N4433" s="2">
        <v>63.576158940397001</v>
      </c>
      <c r="O4433" s="2">
        <v>26.158940397351</v>
      </c>
      <c r="P4433" s="2">
        <v>12.913907284767999</v>
      </c>
      <c r="Q4433" s="2">
        <v>0.66225165562900001</v>
      </c>
      <c r="R4433" s="2">
        <v>0.66225165562900001</v>
      </c>
      <c r="S4433" s="2">
        <v>49.006622516556</v>
      </c>
      <c r="T4433" s="2">
        <v>4.9668874172189996</v>
      </c>
      <c r="U4433" s="2">
        <v>6.622516556291</v>
      </c>
      <c r="V4433" s="2">
        <v>0.331125827815</v>
      </c>
      <c r="W4433" s="2">
        <v>93.046357615893996</v>
      </c>
      <c r="X4433" s="2">
        <v>10.927152317880999</v>
      </c>
      <c r="Y4433" s="2">
        <v>32.781456953642</v>
      </c>
      <c r="Z4433" s="2">
        <v>85.761589403974</v>
      </c>
      <c r="AA4433" s="2">
        <v>13.907284768212</v>
      </c>
      <c r="AB4433" s="11">
        <v>365.56291390728501</v>
      </c>
    </row>
    <row r="4434" spans="3:28" x14ac:dyDescent="0.2">
      <c r="C4434" s="70"/>
      <c r="D4434" s="67"/>
      <c r="E4434" s="4" t="s">
        <v>25</v>
      </c>
      <c r="F4434" s="52" t="s">
        <v>624</v>
      </c>
      <c r="G4434" s="7">
        <v>329</v>
      </c>
      <c r="H4434" s="9">
        <v>2.4316109422490002</v>
      </c>
      <c r="I4434" s="1">
        <v>5.4711246200610004</v>
      </c>
      <c r="J4434" s="1">
        <v>31.306990881459001</v>
      </c>
      <c r="K4434" s="1">
        <v>12.765957446809001</v>
      </c>
      <c r="L4434" s="1">
        <v>76.291793313070002</v>
      </c>
      <c r="M4434" s="1">
        <v>85.410334346504996</v>
      </c>
      <c r="N4434" s="1">
        <v>68.085106382979006</v>
      </c>
      <c r="O4434" s="1">
        <v>22.188449848024</v>
      </c>
      <c r="P4434" s="1">
        <v>13.981762917933001</v>
      </c>
      <c r="Q4434" s="1">
        <v>0.91185410334299999</v>
      </c>
      <c r="R4434" s="1">
        <v>2.7355623100300002</v>
      </c>
      <c r="S4434" s="1">
        <v>52.279635258359001</v>
      </c>
      <c r="T4434" s="1">
        <v>3.6474164133740001</v>
      </c>
      <c r="U4434" s="1">
        <v>4.8632218844980004</v>
      </c>
      <c r="V4434" s="1">
        <v>0.91185410334299999</v>
      </c>
      <c r="W4434" s="1">
        <v>94.224924012157999</v>
      </c>
      <c r="X4434" s="1">
        <v>7.9027355623100002</v>
      </c>
      <c r="Y4434" s="1">
        <v>39.513677811549996</v>
      </c>
      <c r="Z4434" s="1">
        <v>89.665653495441006</v>
      </c>
      <c r="AA4434" s="1">
        <v>14.893617021277</v>
      </c>
      <c r="AB4434" s="8">
        <v>383.28267477203599</v>
      </c>
    </row>
    <row r="4435" spans="3:28" x14ac:dyDescent="0.2">
      <c r="C4435" s="70"/>
      <c r="D4435" s="67"/>
      <c r="E4435" s="4" t="s">
        <v>26</v>
      </c>
      <c r="F4435" s="52" t="s">
        <v>624</v>
      </c>
      <c r="G4435" s="7">
        <v>355</v>
      </c>
      <c r="H4435" s="9">
        <v>2.253521126761</v>
      </c>
      <c r="I4435" s="1">
        <v>3.6619718309859999</v>
      </c>
      <c r="J4435" s="1">
        <v>38.591549295775003</v>
      </c>
      <c r="K4435" s="1">
        <v>12.676056338027999</v>
      </c>
      <c r="L4435" s="1">
        <v>78.873239436619997</v>
      </c>
      <c r="M4435" s="1">
        <v>82.816901408451002</v>
      </c>
      <c r="N4435" s="1">
        <v>72.394366197183004</v>
      </c>
      <c r="O4435" s="1">
        <v>21.971830985914998</v>
      </c>
      <c r="P4435" s="1">
        <v>20.281690140845001</v>
      </c>
      <c r="Q4435" s="1">
        <v>2.5352112676059999</v>
      </c>
      <c r="R4435" s="1">
        <v>3.0985915492960001</v>
      </c>
      <c r="S4435" s="1">
        <v>53.802816901408001</v>
      </c>
      <c r="T4435" s="1">
        <v>4.507042253521</v>
      </c>
      <c r="U4435" s="1">
        <v>2.8169014084509998</v>
      </c>
      <c r="V4435" s="1">
        <v>2.5352112676059999</v>
      </c>
      <c r="W4435" s="1">
        <v>94.647887323944005</v>
      </c>
      <c r="X4435" s="1">
        <v>5.9154929577460003</v>
      </c>
      <c r="Y4435" s="1">
        <v>45.633802816901003</v>
      </c>
      <c r="Z4435" s="1">
        <v>87.887323943661997</v>
      </c>
      <c r="AA4435" s="1">
        <v>22.253521126761001</v>
      </c>
      <c r="AB4435" s="8">
        <v>402.81690140845097</v>
      </c>
    </row>
    <row r="4436" spans="3:28" x14ac:dyDescent="0.2">
      <c r="C4436" s="70"/>
      <c r="D4436" s="67"/>
      <c r="E4436" s="4" t="s">
        <v>27</v>
      </c>
      <c r="F4436" s="52" t="s">
        <v>624</v>
      </c>
      <c r="G4436" s="7">
        <v>254</v>
      </c>
      <c r="H4436" s="9">
        <v>1.1811023622050001</v>
      </c>
      <c r="I4436" s="1">
        <v>2.3622047244090001</v>
      </c>
      <c r="J4436" s="1">
        <v>37.401574803149998</v>
      </c>
      <c r="K4436" s="1">
        <v>12.59842519685</v>
      </c>
      <c r="L4436" s="1">
        <v>80.314960629921003</v>
      </c>
      <c r="M4436" s="1">
        <v>85.433070866142003</v>
      </c>
      <c r="N4436" s="1">
        <v>75.984251968503997</v>
      </c>
      <c r="O4436" s="1">
        <v>15.354330708660999</v>
      </c>
      <c r="P4436" s="1">
        <v>21.259842519685002</v>
      </c>
      <c r="Q4436" s="1">
        <v>1.574803149606</v>
      </c>
      <c r="R4436" s="1">
        <v>3.9370078740159999</v>
      </c>
      <c r="S4436" s="1">
        <v>56.299212598425001</v>
      </c>
      <c r="T4436" s="1">
        <v>1.968503937008</v>
      </c>
      <c r="U4436" s="1">
        <v>3.1496062992130001</v>
      </c>
      <c r="V4436" s="1">
        <v>3.543307086614</v>
      </c>
      <c r="W4436" s="1">
        <v>93.307086614173002</v>
      </c>
      <c r="X4436" s="1">
        <v>3.543307086614</v>
      </c>
      <c r="Y4436" s="1">
        <v>45.275590551180997</v>
      </c>
      <c r="Z4436" s="1">
        <v>89.370078740156998</v>
      </c>
      <c r="AA4436" s="1">
        <v>22.834645669291</v>
      </c>
      <c r="AB4436" s="8">
        <v>402.36220472440903</v>
      </c>
    </row>
    <row r="4437" spans="3:28" x14ac:dyDescent="0.2">
      <c r="C4437" s="70"/>
      <c r="D4437" s="67"/>
      <c r="E4437" s="4" t="s">
        <v>28</v>
      </c>
      <c r="F4437" s="52" t="s">
        <v>624</v>
      </c>
      <c r="G4437" s="7">
        <v>288</v>
      </c>
      <c r="H4437" s="9">
        <v>0.694444444444</v>
      </c>
      <c r="I4437" s="1">
        <v>1.041666666667</v>
      </c>
      <c r="J4437" s="1">
        <v>31.25</v>
      </c>
      <c r="K4437" s="1">
        <v>7.9861111111109997</v>
      </c>
      <c r="L4437" s="1">
        <v>64.930555555555998</v>
      </c>
      <c r="M4437" s="1">
        <v>70.833333333333002</v>
      </c>
      <c r="N4437" s="1">
        <v>67.013888888888999</v>
      </c>
      <c r="O4437" s="1">
        <v>11.111111111111001</v>
      </c>
      <c r="P4437" s="1">
        <v>18.055555555556001</v>
      </c>
      <c r="Q4437" s="1">
        <v>1.041666666667</v>
      </c>
      <c r="R4437" s="1">
        <v>3.125</v>
      </c>
      <c r="S4437" s="1">
        <v>42.361111111111001</v>
      </c>
      <c r="T4437" s="1">
        <v>2.083333333333</v>
      </c>
      <c r="U4437" s="1">
        <v>4.8611111111109997</v>
      </c>
      <c r="V4437" s="1">
        <v>5.208333333333</v>
      </c>
      <c r="W4437" s="1">
        <v>89.930555555555998</v>
      </c>
      <c r="X4437" s="1">
        <v>1.7361111111109999</v>
      </c>
      <c r="Y4437" s="1">
        <v>35.069444444444002</v>
      </c>
      <c r="Z4437" s="1">
        <v>82.986111111111001</v>
      </c>
      <c r="AA4437" s="1">
        <v>19.791666666666998</v>
      </c>
      <c r="AB4437" s="8">
        <v>331.597222222222</v>
      </c>
    </row>
    <row r="4438" spans="3:28" x14ac:dyDescent="0.2">
      <c r="C4438" s="70"/>
      <c r="D4438" s="67"/>
      <c r="E4438" s="4" t="s">
        <v>29</v>
      </c>
      <c r="F4438" s="52" t="s">
        <v>624</v>
      </c>
      <c r="G4438" s="7">
        <v>1226</v>
      </c>
      <c r="H4438" s="9">
        <v>1.7128874388249999</v>
      </c>
      <c r="I4438" s="1">
        <v>3.26264274062</v>
      </c>
      <c r="J4438" s="1">
        <v>34.665579119085997</v>
      </c>
      <c r="K4438" s="1">
        <v>11.582381729201</v>
      </c>
      <c r="L4438" s="1">
        <v>75.203915171288997</v>
      </c>
      <c r="M4438" s="1">
        <v>81.239804241436005</v>
      </c>
      <c r="N4438" s="1">
        <v>70.717781402935998</v>
      </c>
      <c r="O4438" s="1">
        <v>18.107667210439999</v>
      </c>
      <c r="P4438" s="1">
        <v>18.270799347471002</v>
      </c>
      <c r="Q4438" s="1">
        <v>1.549755301794</v>
      </c>
      <c r="R4438" s="1">
        <v>3.181076672104</v>
      </c>
      <c r="S4438" s="1">
        <v>51.223491027732003</v>
      </c>
      <c r="T4438" s="1">
        <v>3.181076672104</v>
      </c>
      <c r="U4438" s="1">
        <v>3.9151712887440002</v>
      </c>
      <c r="V4438" s="1">
        <v>2.9363784665580002</v>
      </c>
      <c r="W4438" s="1">
        <v>93.148450244697997</v>
      </c>
      <c r="X4438" s="1">
        <v>4.9755301794450002</v>
      </c>
      <c r="Y4438" s="1">
        <v>41.435562805872998</v>
      </c>
      <c r="Z4438" s="1">
        <v>87.520391517128999</v>
      </c>
      <c r="AA4438" s="1">
        <v>19.820554649266001</v>
      </c>
      <c r="AB4438" s="8">
        <v>380.75040783034302</v>
      </c>
    </row>
    <row r="4439" spans="3:28" x14ac:dyDescent="0.2">
      <c r="C4439" s="70"/>
      <c r="D4439" s="67"/>
      <c r="E4439" s="4" t="s">
        <v>30</v>
      </c>
      <c r="F4439" s="52" t="s">
        <v>624</v>
      </c>
      <c r="G4439" s="7">
        <v>542</v>
      </c>
      <c r="H4439" s="9">
        <v>0.92250922509199995</v>
      </c>
      <c r="I4439" s="1">
        <v>1.6605166051660001</v>
      </c>
      <c r="J4439" s="1">
        <v>34.132841328413001</v>
      </c>
      <c r="K4439" s="1">
        <v>10.147601476015</v>
      </c>
      <c r="L4439" s="1">
        <v>72.140221402213996</v>
      </c>
      <c r="M4439" s="1">
        <v>77.675276752767999</v>
      </c>
      <c r="N4439" s="1">
        <v>71.217712177121996</v>
      </c>
      <c r="O4439" s="1">
        <v>13.099630996309999</v>
      </c>
      <c r="P4439" s="1">
        <v>19.557195571956001</v>
      </c>
      <c r="Q4439" s="1">
        <v>1.2915129151289999</v>
      </c>
      <c r="R4439" s="1">
        <v>3.5055350553509999</v>
      </c>
      <c r="S4439" s="1">
        <v>48.892988929889</v>
      </c>
      <c r="T4439" s="1">
        <v>2.029520295203</v>
      </c>
      <c r="U4439" s="1">
        <v>4.0590405904060001</v>
      </c>
      <c r="V4439" s="1">
        <v>4.4280442804430002</v>
      </c>
      <c r="W4439" s="1">
        <v>91.512915129150997</v>
      </c>
      <c r="X4439" s="1">
        <v>2.5830258302579998</v>
      </c>
      <c r="Y4439" s="1">
        <v>39.852398523985002</v>
      </c>
      <c r="Z4439" s="1">
        <v>85.977859778598003</v>
      </c>
      <c r="AA4439" s="1">
        <v>21.217712177121999</v>
      </c>
      <c r="AB4439" s="8">
        <v>364.76014760147598</v>
      </c>
    </row>
    <row r="4440" spans="3:28" x14ac:dyDescent="0.2">
      <c r="C4440" s="70"/>
      <c r="D4440" s="66" t="s">
        <v>20</v>
      </c>
      <c r="E4440" s="5" t="s">
        <v>24</v>
      </c>
      <c r="F4440" s="51" t="s">
        <v>624</v>
      </c>
      <c r="G4440" s="6">
        <v>153</v>
      </c>
      <c r="H4440" s="13">
        <v>1.9607843137250001</v>
      </c>
      <c r="I4440" s="2">
        <v>9.8039215686270005</v>
      </c>
      <c r="J4440" s="2">
        <v>18.954248366013001</v>
      </c>
      <c r="K4440" s="2">
        <v>11.764705882353001</v>
      </c>
      <c r="L4440" s="2">
        <v>71.241830065358997</v>
      </c>
      <c r="M4440" s="2">
        <v>77.777777777777999</v>
      </c>
      <c r="N4440" s="2">
        <v>58.823529411765001</v>
      </c>
      <c r="O4440" s="2">
        <v>32.679738562091998</v>
      </c>
      <c r="P4440" s="2">
        <v>13.071895424837001</v>
      </c>
      <c r="Q4440" s="2">
        <v>0.65359477124200005</v>
      </c>
      <c r="R4440" s="14" t="s">
        <v>61</v>
      </c>
      <c r="S4440" s="2">
        <v>43.790849673202999</v>
      </c>
      <c r="T4440" s="2">
        <v>4.5751633986930003</v>
      </c>
      <c r="U4440" s="2">
        <v>7.1895424836600004</v>
      </c>
      <c r="V4440" s="2">
        <v>0.65359477124200005</v>
      </c>
      <c r="W4440" s="2">
        <v>92.156862745097996</v>
      </c>
      <c r="X4440" s="2">
        <v>11.764705882353001</v>
      </c>
      <c r="Y4440" s="2">
        <v>25.490196078431001</v>
      </c>
      <c r="Z4440" s="2">
        <v>83.006535947711996</v>
      </c>
      <c r="AA4440" s="2">
        <v>13.725490196078001</v>
      </c>
      <c r="AB4440" s="11">
        <v>352.941176470588</v>
      </c>
    </row>
    <row r="4441" spans="3:28" x14ac:dyDescent="0.2">
      <c r="C4441" s="70"/>
      <c r="D4441" s="67"/>
      <c r="E4441" s="4" t="s">
        <v>25</v>
      </c>
      <c r="F4441" s="52" t="s">
        <v>624</v>
      </c>
      <c r="G4441" s="7">
        <v>174</v>
      </c>
      <c r="H4441" s="9">
        <v>1.7241379310339999</v>
      </c>
      <c r="I4441" s="1">
        <v>6.3218390804600002</v>
      </c>
      <c r="J4441" s="1">
        <v>25.287356321838999</v>
      </c>
      <c r="K4441" s="1">
        <v>17.816091954023001</v>
      </c>
      <c r="L4441" s="1">
        <v>71.839080459770003</v>
      </c>
      <c r="M4441" s="1">
        <v>81.609195402298994</v>
      </c>
      <c r="N4441" s="1">
        <v>63.218390804598002</v>
      </c>
      <c r="O4441" s="1">
        <v>27.586206896552</v>
      </c>
      <c r="P4441" s="1">
        <v>11.494252873562999</v>
      </c>
      <c r="Q4441" s="1">
        <v>1.7241379310339999</v>
      </c>
      <c r="R4441" s="1">
        <v>2.2988505747130001</v>
      </c>
      <c r="S4441" s="1">
        <v>43.103448275862</v>
      </c>
      <c r="T4441" s="1">
        <v>1.149425287356</v>
      </c>
      <c r="U4441" s="1">
        <v>6.8965517241379999</v>
      </c>
      <c r="V4441" s="1">
        <v>0.57471264367800001</v>
      </c>
      <c r="W4441" s="1">
        <v>92.528735632183995</v>
      </c>
      <c r="X4441" s="1">
        <v>8.0459770114939992</v>
      </c>
      <c r="Y4441" s="1">
        <v>36.781609195401998</v>
      </c>
      <c r="Z4441" s="1">
        <v>86.781609195401998</v>
      </c>
      <c r="AA4441" s="1">
        <v>12.64367816092</v>
      </c>
      <c r="AB4441" s="8">
        <v>362.64367816091999</v>
      </c>
    </row>
    <row r="4442" spans="3:28" x14ac:dyDescent="0.2">
      <c r="C4442" s="70"/>
      <c r="D4442" s="67"/>
      <c r="E4442" s="4" t="s">
        <v>26</v>
      </c>
      <c r="F4442" s="52" t="s">
        <v>624</v>
      </c>
      <c r="G4442" s="7">
        <v>180</v>
      </c>
      <c r="H4442" s="9">
        <v>1.666666666667</v>
      </c>
      <c r="I4442" s="1">
        <v>5</v>
      </c>
      <c r="J4442" s="1">
        <v>32.222222222222001</v>
      </c>
      <c r="K4442" s="1">
        <v>13.333333333333</v>
      </c>
      <c r="L4442" s="1">
        <v>73.888888888888999</v>
      </c>
      <c r="M4442" s="1">
        <v>78.333333333333002</v>
      </c>
      <c r="N4442" s="1">
        <v>67.777777777777999</v>
      </c>
      <c r="O4442" s="1">
        <v>27.777777777777999</v>
      </c>
      <c r="P4442" s="1">
        <v>20</v>
      </c>
      <c r="Q4442" s="1">
        <v>2.2222222222219998</v>
      </c>
      <c r="R4442" s="1">
        <v>3.333333333333</v>
      </c>
      <c r="S4442" s="1">
        <v>45</v>
      </c>
      <c r="T4442" s="1">
        <v>1.666666666667</v>
      </c>
      <c r="U4442" s="1">
        <v>4.4444444444439997</v>
      </c>
      <c r="V4442" s="1">
        <v>3.333333333333</v>
      </c>
      <c r="W4442" s="1">
        <v>92.222222222222001</v>
      </c>
      <c r="X4442" s="1">
        <v>6.666666666667</v>
      </c>
      <c r="Y4442" s="1">
        <v>41.111111111111001</v>
      </c>
      <c r="Z4442" s="1">
        <v>83.888888888888999</v>
      </c>
      <c r="AA4442" s="1">
        <v>22.777777777777999</v>
      </c>
      <c r="AB4442" s="8">
        <v>380</v>
      </c>
    </row>
    <row r="4443" spans="3:28" x14ac:dyDescent="0.2">
      <c r="C4443" s="70"/>
      <c r="D4443" s="67"/>
      <c r="E4443" s="4" t="s">
        <v>27</v>
      </c>
      <c r="F4443" s="52" t="s">
        <v>624</v>
      </c>
      <c r="G4443" s="7">
        <v>121</v>
      </c>
      <c r="H4443" s="9">
        <v>0.82644628099200002</v>
      </c>
      <c r="I4443" s="1">
        <v>3.305785123967</v>
      </c>
      <c r="J4443" s="1">
        <v>32.231404958677999</v>
      </c>
      <c r="K4443" s="1">
        <v>17.355371900826</v>
      </c>
      <c r="L4443" s="1">
        <v>78.512396694214999</v>
      </c>
      <c r="M4443" s="1">
        <v>80.165289256197994</v>
      </c>
      <c r="N4443" s="1">
        <v>73.553719008263997</v>
      </c>
      <c r="O4443" s="1">
        <v>20.661157024792999</v>
      </c>
      <c r="P4443" s="1">
        <v>16.528925619835</v>
      </c>
      <c r="Q4443" s="1">
        <v>0.82644628099200002</v>
      </c>
      <c r="R4443" s="1">
        <v>2.4793388429749998</v>
      </c>
      <c r="S4443" s="1">
        <v>52.066115702479003</v>
      </c>
      <c r="T4443" s="1">
        <v>0.82644628099200002</v>
      </c>
      <c r="U4443" s="1">
        <v>4.9586776859499997</v>
      </c>
      <c r="V4443" s="1">
        <v>4.1322314049589997</v>
      </c>
      <c r="W4443" s="1">
        <v>90.909090909091006</v>
      </c>
      <c r="X4443" s="1">
        <v>4.1322314049589997</v>
      </c>
      <c r="Y4443" s="1">
        <v>44.628099173553998</v>
      </c>
      <c r="Z4443" s="1">
        <v>84.297520661156994</v>
      </c>
      <c r="AA4443" s="1">
        <v>18.181818181817999</v>
      </c>
      <c r="AB4443" s="8">
        <v>388.42975206611601</v>
      </c>
    </row>
    <row r="4444" spans="3:28" x14ac:dyDescent="0.2">
      <c r="C4444" s="70"/>
      <c r="D4444" s="67"/>
      <c r="E4444" s="4" t="s">
        <v>28</v>
      </c>
      <c r="F4444" s="52" t="s">
        <v>624</v>
      </c>
      <c r="G4444" s="7">
        <v>135</v>
      </c>
      <c r="H4444" s="17" t="s">
        <v>61</v>
      </c>
      <c r="I4444" s="1">
        <v>1.481481481481</v>
      </c>
      <c r="J4444" s="1">
        <v>24.444444444443999</v>
      </c>
      <c r="K4444" s="1">
        <v>9.6296296296299992</v>
      </c>
      <c r="L4444" s="1">
        <v>62.222222222222001</v>
      </c>
      <c r="M4444" s="1">
        <v>70.370370370369997</v>
      </c>
      <c r="N4444" s="1">
        <v>67.407407407407007</v>
      </c>
      <c r="O4444" s="1">
        <v>14.074074074074</v>
      </c>
      <c r="P4444" s="1">
        <v>19.259259259259</v>
      </c>
      <c r="Q4444" s="1">
        <v>1.481481481481</v>
      </c>
      <c r="R4444" s="1">
        <v>2.9629629629630001</v>
      </c>
      <c r="S4444" s="1">
        <v>37.037037037037003</v>
      </c>
      <c r="T4444" s="1">
        <v>2.9629629629630001</v>
      </c>
      <c r="U4444" s="1">
        <v>5.1851851851850004</v>
      </c>
      <c r="V4444" s="1">
        <v>5.1851851851850004</v>
      </c>
      <c r="W4444" s="1">
        <v>89.629629629630003</v>
      </c>
      <c r="X4444" s="1">
        <v>1.481481481481</v>
      </c>
      <c r="Y4444" s="1">
        <v>31.111111111111001</v>
      </c>
      <c r="Z4444" s="1">
        <v>82.962962962963005</v>
      </c>
      <c r="AA4444" s="1">
        <v>21.481481481481001</v>
      </c>
      <c r="AB4444" s="8">
        <v>323.70370370370398</v>
      </c>
    </row>
    <row r="4445" spans="3:28" x14ac:dyDescent="0.2">
      <c r="C4445" s="70"/>
      <c r="D4445" s="67"/>
      <c r="E4445" s="4" t="s">
        <v>29</v>
      </c>
      <c r="F4445" s="52" t="s">
        <v>624</v>
      </c>
      <c r="G4445" s="7">
        <v>610</v>
      </c>
      <c r="H4445" s="9">
        <v>1.1475409836070001</v>
      </c>
      <c r="I4445" s="1">
        <v>4.2622950819670002</v>
      </c>
      <c r="J4445" s="1">
        <v>28.524590163934</v>
      </c>
      <c r="K4445" s="1">
        <v>14.590163934426</v>
      </c>
      <c r="L4445" s="1">
        <v>71.639344262294998</v>
      </c>
      <c r="M4445" s="1">
        <v>77.868852459015997</v>
      </c>
      <c r="N4445" s="1">
        <v>67.540983606557006</v>
      </c>
      <c r="O4445" s="1">
        <v>23.278688524589999</v>
      </c>
      <c r="P4445" s="1">
        <v>16.721311475410001</v>
      </c>
      <c r="Q4445" s="1">
        <v>1.6393442622950001</v>
      </c>
      <c r="R4445" s="1">
        <v>2.7868852459019999</v>
      </c>
      <c r="S4445" s="1">
        <v>44.098360655737999</v>
      </c>
      <c r="T4445" s="1">
        <v>1.6393442622950001</v>
      </c>
      <c r="U4445" s="1">
        <v>5.4098360655739999</v>
      </c>
      <c r="V4445" s="1">
        <v>3.1147540983609998</v>
      </c>
      <c r="W4445" s="1">
        <v>91.475409836066007</v>
      </c>
      <c r="X4445" s="1">
        <v>5.4098360655739999</v>
      </c>
      <c r="Y4445" s="1">
        <v>38.360655737705002</v>
      </c>
      <c r="Z4445" s="1">
        <v>84.590163934426002</v>
      </c>
      <c r="AA4445" s="1">
        <v>18.688524590164</v>
      </c>
      <c r="AB4445" s="8">
        <v>364.26229508196701</v>
      </c>
    </row>
    <row r="4446" spans="3:28" x14ac:dyDescent="0.2">
      <c r="C4446" s="70"/>
      <c r="D4446" s="67"/>
      <c r="E4446" s="4" t="s">
        <v>30</v>
      </c>
      <c r="F4446" s="52" t="s">
        <v>624</v>
      </c>
      <c r="G4446" s="7">
        <v>256</v>
      </c>
      <c r="H4446" s="9">
        <v>0.390625</v>
      </c>
      <c r="I4446" s="1">
        <v>2.34375</v>
      </c>
      <c r="J4446" s="1">
        <v>28.125</v>
      </c>
      <c r="K4446" s="1">
        <v>13.28125</v>
      </c>
      <c r="L4446" s="1">
        <v>69.921875</v>
      </c>
      <c r="M4446" s="1">
        <v>75</v>
      </c>
      <c r="N4446" s="1">
        <v>70.3125</v>
      </c>
      <c r="O4446" s="1">
        <v>17.1875</v>
      </c>
      <c r="P4446" s="1">
        <v>17.96875</v>
      </c>
      <c r="Q4446" s="1">
        <v>1.171875</v>
      </c>
      <c r="R4446" s="1">
        <v>2.734375</v>
      </c>
      <c r="S4446" s="1">
        <v>44.140625</v>
      </c>
      <c r="T4446" s="1">
        <v>1.953125</v>
      </c>
      <c r="U4446" s="1">
        <v>5.078125</v>
      </c>
      <c r="V4446" s="1">
        <v>4.6875</v>
      </c>
      <c r="W4446" s="1">
        <v>90.234375</v>
      </c>
      <c r="X4446" s="1">
        <v>2.734375</v>
      </c>
      <c r="Y4446" s="1">
        <v>37.5</v>
      </c>
      <c r="Z4446" s="1">
        <v>83.59375</v>
      </c>
      <c r="AA4446" s="1">
        <v>19.921875</v>
      </c>
      <c r="AB4446" s="8">
        <v>354.296875</v>
      </c>
    </row>
    <row r="4447" spans="3:28" x14ac:dyDescent="0.2">
      <c r="C4447" s="70"/>
      <c r="D4447" s="66" t="s">
        <v>21</v>
      </c>
      <c r="E4447" s="5" t="s">
        <v>24</v>
      </c>
      <c r="F4447" s="51" t="s">
        <v>624</v>
      </c>
      <c r="G4447" s="6">
        <v>149</v>
      </c>
      <c r="H4447" s="13">
        <v>3.355704697987</v>
      </c>
      <c r="I4447" s="2">
        <v>6.7114093959729999</v>
      </c>
      <c r="J4447" s="2">
        <v>36.912751677852</v>
      </c>
      <c r="K4447" s="2">
        <v>7.3825503355700004</v>
      </c>
      <c r="L4447" s="2">
        <v>75.167785234899</v>
      </c>
      <c r="M4447" s="2">
        <v>80.536912751678003</v>
      </c>
      <c r="N4447" s="2">
        <v>68.456375838925993</v>
      </c>
      <c r="O4447" s="2">
        <v>19.463087248322001</v>
      </c>
      <c r="P4447" s="2">
        <v>12.751677852348999</v>
      </c>
      <c r="Q4447" s="2">
        <v>0.67114093959700005</v>
      </c>
      <c r="R4447" s="2">
        <v>1.342281879195</v>
      </c>
      <c r="S4447" s="2">
        <v>54.362416107382998</v>
      </c>
      <c r="T4447" s="2">
        <v>5.3691275167789998</v>
      </c>
      <c r="U4447" s="2">
        <v>6.0402684563760003</v>
      </c>
      <c r="V4447" s="14" t="s">
        <v>61</v>
      </c>
      <c r="W4447" s="2">
        <v>93.959731543624002</v>
      </c>
      <c r="X4447" s="2">
        <v>10.067114093960001</v>
      </c>
      <c r="Y4447" s="2">
        <v>40.268456375839001</v>
      </c>
      <c r="Z4447" s="2">
        <v>88.590604026845995</v>
      </c>
      <c r="AA4447" s="2">
        <v>14.093959731544</v>
      </c>
      <c r="AB4447" s="11">
        <v>378.52348993288598</v>
      </c>
    </row>
    <row r="4448" spans="3:28" x14ac:dyDescent="0.2">
      <c r="C4448" s="70"/>
      <c r="D4448" s="67"/>
      <c r="E4448" s="4" t="s">
        <v>25</v>
      </c>
      <c r="F4448" s="52" t="s">
        <v>624</v>
      </c>
      <c r="G4448" s="7">
        <v>155</v>
      </c>
      <c r="H4448" s="9">
        <v>3.2258064516129998</v>
      </c>
      <c r="I4448" s="1">
        <v>4.5161290322580001</v>
      </c>
      <c r="J4448" s="1">
        <v>38.064516129032</v>
      </c>
      <c r="K4448" s="1">
        <v>7.0967741935479998</v>
      </c>
      <c r="L4448" s="1">
        <v>81.290322580644997</v>
      </c>
      <c r="M4448" s="1">
        <v>89.677419354839003</v>
      </c>
      <c r="N4448" s="1">
        <v>73.548387096773993</v>
      </c>
      <c r="O4448" s="1">
        <v>16.129032258064999</v>
      </c>
      <c r="P4448" s="1">
        <v>16.774193548387</v>
      </c>
      <c r="Q4448" s="3" t="s">
        <v>61</v>
      </c>
      <c r="R4448" s="1">
        <v>3.2258064516129998</v>
      </c>
      <c r="S4448" s="1">
        <v>62.580645161290001</v>
      </c>
      <c r="T4448" s="1">
        <v>6.4516129032259997</v>
      </c>
      <c r="U4448" s="1">
        <v>2.5806451612900001</v>
      </c>
      <c r="V4448" s="1">
        <v>1.2903225806450001</v>
      </c>
      <c r="W4448" s="1">
        <v>96.129032258064996</v>
      </c>
      <c r="X4448" s="1">
        <v>7.7419354838709999</v>
      </c>
      <c r="Y4448" s="1">
        <v>42.580645161290001</v>
      </c>
      <c r="Z4448" s="1">
        <v>92.903225806451999</v>
      </c>
      <c r="AA4448" s="1">
        <v>17.419354838709999</v>
      </c>
      <c r="AB4448" s="8">
        <v>406.45161290322602</v>
      </c>
    </row>
    <row r="4449" spans="3:28" x14ac:dyDescent="0.2">
      <c r="C4449" s="70"/>
      <c r="D4449" s="67"/>
      <c r="E4449" s="4" t="s">
        <v>26</v>
      </c>
      <c r="F4449" s="52" t="s">
        <v>624</v>
      </c>
      <c r="G4449" s="7">
        <v>175</v>
      </c>
      <c r="H4449" s="9">
        <v>2.8571428571430002</v>
      </c>
      <c r="I4449" s="1">
        <v>2.285714285714</v>
      </c>
      <c r="J4449" s="1">
        <v>45.142857142856997</v>
      </c>
      <c r="K4449" s="1">
        <v>12</v>
      </c>
      <c r="L4449" s="1">
        <v>84</v>
      </c>
      <c r="M4449" s="1">
        <v>87.428571428571004</v>
      </c>
      <c r="N4449" s="1">
        <v>77.142857142856997</v>
      </c>
      <c r="O4449" s="1">
        <v>16</v>
      </c>
      <c r="P4449" s="1">
        <v>20.571428571428999</v>
      </c>
      <c r="Q4449" s="1">
        <v>2.8571428571430002</v>
      </c>
      <c r="R4449" s="1">
        <v>2.8571428571430002</v>
      </c>
      <c r="S4449" s="1">
        <v>62.857142857143003</v>
      </c>
      <c r="T4449" s="1">
        <v>7.4285714285709998</v>
      </c>
      <c r="U4449" s="1">
        <v>1.142857142857</v>
      </c>
      <c r="V4449" s="1">
        <v>1.714285714286</v>
      </c>
      <c r="W4449" s="1">
        <v>97.142857142856997</v>
      </c>
      <c r="X4449" s="1">
        <v>5.1428571428570002</v>
      </c>
      <c r="Y4449" s="1">
        <v>50.285714285714</v>
      </c>
      <c r="Z4449" s="1">
        <v>92</v>
      </c>
      <c r="AA4449" s="1">
        <v>21.714285714286</v>
      </c>
      <c r="AB4449" s="8">
        <v>426.28571428571399</v>
      </c>
    </row>
    <row r="4450" spans="3:28" x14ac:dyDescent="0.2">
      <c r="C4450" s="70"/>
      <c r="D4450" s="67"/>
      <c r="E4450" s="4" t="s">
        <v>27</v>
      </c>
      <c r="F4450" s="52" t="s">
        <v>624</v>
      </c>
      <c r="G4450" s="7">
        <v>133</v>
      </c>
      <c r="H4450" s="9">
        <v>1.503759398496</v>
      </c>
      <c r="I4450" s="1">
        <v>1.503759398496</v>
      </c>
      <c r="J4450" s="1">
        <v>42.105263157895003</v>
      </c>
      <c r="K4450" s="1">
        <v>8.2706766917289993</v>
      </c>
      <c r="L4450" s="1">
        <v>81.954887218045002</v>
      </c>
      <c r="M4450" s="1">
        <v>90.225563909773996</v>
      </c>
      <c r="N4450" s="1">
        <v>78.195488721805006</v>
      </c>
      <c r="O4450" s="1">
        <v>10.526315789473999</v>
      </c>
      <c r="P4450" s="1">
        <v>25.563909774435999</v>
      </c>
      <c r="Q4450" s="1">
        <v>2.255639097744</v>
      </c>
      <c r="R4450" s="1">
        <v>5.2631578947369997</v>
      </c>
      <c r="S4450" s="1">
        <v>60.150375939850001</v>
      </c>
      <c r="T4450" s="1">
        <v>3.0075187969920001</v>
      </c>
      <c r="U4450" s="1">
        <v>1.503759398496</v>
      </c>
      <c r="V4450" s="1">
        <v>3.0075187969920001</v>
      </c>
      <c r="W4450" s="1">
        <v>95.488721804511002</v>
      </c>
      <c r="X4450" s="1">
        <v>3.0075187969920001</v>
      </c>
      <c r="Y4450" s="1">
        <v>45.864661654134999</v>
      </c>
      <c r="Z4450" s="1">
        <v>93.984962406015001</v>
      </c>
      <c r="AA4450" s="1">
        <v>27.067669172932</v>
      </c>
      <c r="AB4450" s="8">
        <v>415.03759398496197</v>
      </c>
    </row>
    <row r="4451" spans="3:28" x14ac:dyDescent="0.2">
      <c r="C4451" s="70"/>
      <c r="D4451" s="67"/>
      <c r="E4451" s="4" t="s">
        <v>28</v>
      </c>
      <c r="F4451" s="52" t="s">
        <v>624</v>
      </c>
      <c r="G4451" s="7">
        <v>153</v>
      </c>
      <c r="H4451" s="9">
        <v>1.3071895424840001</v>
      </c>
      <c r="I4451" s="1">
        <v>0.65359477124200005</v>
      </c>
      <c r="J4451" s="1">
        <v>37.254901960783997</v>
      </c>
      <c r="K4451" s="1">
        <v>6.5359477124180003</v>
      </c>
      <c r="L4451" s="1">
        <v>67.320261437908002</v>
      </c>
      <c r="M4451" s="1">
        <v>71.241830065358997</v>
      </c>
      <c r="N4451" s="1">
        <v>66.666666666666998</v>
      </c>
      <c r="O4451" s="1">
        <v>8.4967320261440005</v>
      </c>
      <c r="P4451" s="1">
        <v>16.993464052288001</v>
      </c>
      <c r="Q4451" s="1">
        <v>0.65359477124200005</v>
      </c>
      <c r="R4451" s="1">
        <v>3.2679738562090002</v>
      </c>
      <c r="S4451" s="1">
        <v>47.058823529412003</v>
      </c>
      <c r="T4451" s="1">
        <v>1.3071895424840001</v>
      </c>
      <c r="U4451" s="1">
        <v>4.5751633986930003</v>
      </c>
      <c r="V4451" s="1">
        <v>5.2287581699350003</v>
      </c>
      <c r="W4451" s="1">
        <v>90.196078431372996</v>
      </c>
      <c r="X4451" s="1">
        <v>1.9607843137250001</v>
      </c>
      <c r="Y4451" s="1">
        <v>38.562091503268</v>
      </c>
      <c r="Z4451" s="1">
        <v>83.006535947711996</v>
      </c>
      <c r="AA4451" s="1">
        <v>18.300653594770999</v>
      </c>
      <c r="AB4451" s="8">
        <v>338.56209150326799</v>
      </c>
    </row>
    <row r="4452" spans="3:28" x14ac:dyDescent="0.2">
      <c r="C4452" s="70"/>
      <c r="D4452" s="67"/>
      <c r="E4452" s="4" t="s">
        <v>29</v>
      </c>
      <c r="F4452" s="52" t="s">
        <v>624</v>
      </c>
      <c r="G4452" s="7">
        <v>616</v>
      </c>
      <c r="H4452" s="9">
        <v>2.2727272727269998</v>
      </c>
      <c r="I4452" s="1">
        <v>2.2727272727269998</v>
      </c>
      <c r="J4452" s="1">
        <v>40.746753246753002</v>
      </c>
      <c r="K4452" s="1">
        <v>8.603896103896</v>
      </c>
      <c r="L4452" s="1">
        <v>78.733766233766005</v>
      </c>
      <c r="M4452" s="1">
        <v>84.577922077921997</v>
      </c>
      <c r="N4452" s="1">
        <v>73.863636363636004</v>
      </c>
      <c r="O4452" s="1">
        <v>12.987012987012999</v>
      </c>
      <c r="P4452" s="1">
        <v>19.805194805195001</v>
      </c>
      <c r="Q4452" s="1">
        <v>1.461038961039</v>
      </c>
      <c r="R4452" s="1">
        <v>3.5714285714290002</v>
      </c>
      <c r="S4452" s="1">
        <v>58.279220779220999</v>
      </c>
      <c r="T4452" s="1">
        <v>4.707792207792</v>
      </c>
      <c r="U4452" s="1">
        <v>2.4350649350650002</v>
      </c>
      <c r="V4452" s="1">
        <v>2.75974025974</v>
      </c>
      <c r="W4452" s="1">
        <v>94.805194805195001</v>
      </c>
      <c r="X4452" s="1">
        <v>4.5454545454549997</v>
      </c>
      <c r="Y4452" s="1">
        <v>44.480519480519</v>
      </c>
      <c r="Z4452" s="1">
        <v>90.422077922078003</v>
      </c>
      <c r="AA4452" s="1">
        <v>20.941558441558001</v>
      </c>
      <c r="AB4452" s="8">
        <v>397.07792207792198</v>
      </c>
    </row>
    <row r="4453" spans="3:28" x14ac:dyDescent="0.2">
      <c r="C4453" s="70"/>
      <c r="D4453" s="67"/>
      <c r="E4453" s="4" t="s">
        <v>30</v>
      </c>
      <c r="F4453" s="52" t="s">
        <v>624</v>
      </c>
      <c r="G4453" s="7">
        <v>286</v>
      </c>
      <c r="H4453" s="9">
        <v>1.398601398601</v>
      </c>
      <c r="I4453" s="1">
        <v>1.0489510489510001</v>
      </c>
      <c r="J4453" s="1">
        <v>39.510489510489997</v>
      </c>
      <c r="K4453" s="1">
        <v>7.3426573426569997</v>
      </c>
      <c r="L4453" s="1">
        <v>74.125874125874006</v>
      </c>
      <c r="M4453" s="1">
        <v>80.069930069929995</v>
      </c>
      <c r="N4453" s="1">
        <v>72.027972027971998</v>
      </c>
      <c r="O4453" s="1">
        <v>9.4405594405589994</v>
      </c>
      <c r="P4453" s="1">
        <v>20.979020979021001</v>
      </c>
      <c r="Q4453" s="1">
        <v>1.398601398601</v>
      </c>
      <c r="R4453" s="1">
        <v>4.1958041958040004</v>
      </c>
      <c r="S4453" s="1">
        <v>53.146853146852997</v>
      </c>
      <c r="T4453" s="1">
        <v>2.0979020979020002</v>
      </c>
      <c r="U4453" s="1">
        <v>3.1468531468530001</v>
      </c>
      <c r="V4453" s="1">
        <v>4.1958041958040004</v>
      </c>
      <c r="W4453" s="1">
        <v>92.657342657342994</v>
      </c>
      <c r="X4453" s="1">
        <v>2.4475524475519999</v>
      </c>
      <c r="Y4453" s="1">
        <v>41.958041958042003</v>
      </c>
      <c r="Z4453" s="1">
        <v>88.111888111888007</v>
      </c>
      <c r="AA4453" s="1">
        <v>22.377622377622</v>
      </c>
      <c r="AB4453" s="8">
        <v>374.12587412587402</v>
      </c>
    </row>
    <row r="4454" spans="3:28" x14ac:dyDescent="0.2">
      <c r="C4454" s="66" t="s">
        <v>31</v>
      </c>
      <c r="D4454" s="66" t="s">
        <v>23</v>
      </c>
      <c r="E4454" s="5" t="s">
        <v>32</v>
      </c>
      <c r="F4454" s="51" t="s">
        <v>624</v>
      </c>
      <c r="G4454" s="6">
        <v>72</v>
      </c>
      <c r="H4454" s="13">
        <v>2.7777777777780002</v>
      </c>
      <c r="I4454" s="2">
        <v>4.166666666667</v>
      </c>
      <c r="J4454" s="2">
        <v>20.833333333333002</v>
      </c>
      <c r="K4454" s="2">
        <v>11.111111111111001</v>
      </c>
      <c r="L4454" s="2">
        <v>72.222222222222001</v>
      </c>
      <c r="M4454" s="2">
        <v>72.222222222222001</v>
      </c>
      <c r="N4454" s="2">
        <v>41.666666666666998</v>
      </c>
      <c r="O4454" s="2">
        <v>2.7777777777780002</v>
      </c>
      <c r="P4454" s="2">
        <v>20.833333333333002</v>
      </c>
      <c r="Q4454" s="2">
        <v>2.7777777777780002</v>
      </c>
      <c r="R4454" s="2">
        <v>2.7777777777780002</v>
      </c>
      <c r="S4454" s="2">
        <v>38.888888888888999</v>
      </c>
      <c r="T4454" s="2">
        <v>2.7777777777780002</v>
      </c>
      <c r="U4454" s="2">
        <v>13.888888888888999</v>
      </c>
      <c r="V4454" s="2">
        <v>2.7777777777780002</v>
      </c>
      <c r="W4454" s="2">
        <v>83.333333333333002</v>
      </c>
      <c r="X4454" s="2">
        <v>6.9444444444439997</v>
      </c>
      <c r="Y4454" s="2">
        <v>26.388888888888999</v>
      </c>
      <c r="Z4454" s="2">
        <v>73.611111111111001</v>
      </c>
      <c r="AA4454" s="2">
        <v>23.611111111111001</v>
      </c>
      <c r="AB4454" s="11">
        <v>312.5</v>
      </c>
    </row>
    <row r="4455" spans="3:28" ht="26" x14ac:dyDescent="0.2">
      <c r="C4455" s="70"/>
      <c r="D4455" s="67"/>
      <c r="E4455" s="4" t="s">
        <v>33</v>
      </c>
      <c r="F4455" s="52" t="s">
        <v>624</v>
      </c>
      <c r="G4455" s="7">
        <v>1007</v>
      </c>
      <c r="H4455" s="9">
        <v>1.7874875868919999</v>
      </c>
      <c r="I4455" s="1">
        <v>4.8659384309830003</v>
      </c>
      <c r="J4455" s="1">
        <v>33.862959285004997</v>
      </c>
      <c r="K4455" s="1">
        <v>12.909632571995999</v>
      </c>
      <c r="L4455" s="1">
        <v>77.656405163852995</v>
      </c>
      <c r="M4455" s="1">
        <v>83.714001986097003</v>
      </c>
      <c r="N4455" s="1">
        <v>73.584905660377004</v>
      </c>
      <c r="O4455" s="1">
        <v>27.606752730884001</v>
      </c>
      <c r="P4455" s="1">
        <v>16.385302879840999</v>
      </c>
      <c r="Q4455" s="1">
        <v>0.89374379344599997</v>
      </c>
      <c r="R4455" s="1">
        <v>2.581926514399</v>
      </c>
      <c r="S4455" s="1">
        <v>51.439920556106998</v>
      </c>
      <c r="T4455" s="1">
        <v>3.0784508440909999</v>
      </c>
      <c r="U4455" s="1">
        <v>2.7805362462760002</v>
      </c>
      <c r="V4455" s="1">
        <v>2.3833167825219999</v>
      </c>
      <c r="W4455" s="1">
        <v>94.836146971201998</v>
      </c>
      <c r="X4455" s="1">
        <v>6.6534260178749998</v>
      </c>
      <c r="Y4455" s="1">
        <v>41.807348560078999</v>
      </c>
      <c r="Z4455" s="1">
        <v>89.771598808342006</v>
      </c>
      <c r="AA4455" s="1">
        <v>17.576961271102</v>
      </c>
      <c r="AB4455" s="8">
        <v>395.53128103277101</v>
      </c>
    </row>
    <row r="4456" spans="3:28" ht="39" x14ac:dyDescent="0.2">
      <c r="C4456" s="70"/>
      <c r="D4456" s="67"/>
      <c r="E4456" s="4" t="s">
        <v>34</v>
      </c>
      <c r="F4456" s="52" t="s">
        <v>625</v>
      </c>
      <c r="G4456" s="7">
        <v>15</v>
      </c>
      <c r="H4456" s="9">
        <v>6.666666666667</v>
      </c>
      <c r="I4456" s="3" t="s">
        <v>61</v>
      </c>
      <c r="J4456" s="1">
        <v>33.333333333333002</v>
      </c>
      <c r="K4456" s="1">
        <v>6.666666666667</v>
      </c>
      <c r="L4456" s="1">
        <v>66.666666666666998</v>
      </c>
      <c r="M4456" s="1">
        <v>86.666666666666998</v>
      </c>
      <c r="N4456" s="1">
        <v>80</v>
      </c>
      <c r="O4456" s="3" t="s">
        <v>61</v>
      </c>
      <c r="P4456" s="1">
        <v>20</v>
      </c>
      <c r="Q4456" s="3" t="s">
        <v>61</v>
      </c>
      <c r="R4456" s="1">
        <v>6.666666666667</v>
      </c>
      <c r="S4456" s="1">
        <v>20</v>
      </c>
      <c r="T4456" s="1">
        <v>6.666666666667</v>
      </c>
      <c r="U4456" s="1">
        <v>6.666666666667</v>
      </c>
      <c r="V4456" s="3" t="s">
        <v>61</v>
      </c>
      <c r="W4456" s="1">
        <v>93.333333333333002</v>
      </c>
      <c r="X4456" s="1">
        <v>6.666666666667</v>
      </c>
      <c r="Y4456" s="1">
        <v>33.333333333333002</v>
      </c>
      <c r="Z4456" s="1">
        <v>93.333333333333002</v>
      </c>
      <c r="AA4456" s="1">
        <v>20</v>
      </c>
      <c r="AB4456" s="8">
        <v>340</v>
      </c>
    </row>
    <row r="4457" spans="3:28" ht="39" x14ac:dyDescent="0.2">
      <c r="C4457" s="70"/>
      <c r="D4457" s="67"/>
      <c r="E4457" s="4" t="s">
        <v>35</v>
      </c>
      <c r="F4457" s="52" t="s">
        <v>624</v>
      </c>
      <c r="G4457" s="7">
        <v>197</v>
      </c>
      <c r="H4457" s="9">
        <v>2.0304568527920002</v>
      </c>
      <c r="I4457" s="1">
        <v>3.553299492386</v>
      </c>
      <c r="J4457" s="1">
        <v>35.532994923857999</v>
      </c>
      <c r="K4457" s="1">
        <v>10.659898477157</v>
      </c>
      <c r="L4457" s="1">
        <v>75.126903553299002</v>
      </c>
      <c r="M4457" s="1">
        <v>77.664974619288998</v>
      </c>
      <c r="N4457" s="1">
        <v>67.512690355329994</v>
      </c>
      <c r="O4457" s="1">
        <v>7.1065989847719999</v>
      </c>
      <c r="P4457" s="1">
        <v>18.781725888324999</v>
      </c>
      <c r="Q4457" s="1">
        <v>4.0609137055840003</v>
      </c>
      <c r="R4457" s="1">
        <v>3.045685279188</v>
      </c>
      <c r="S4457" s="1">
        <v>52.791878172589001</v>
      </c>
      <c r="T4457" s="1">
        <v>4.5685279187820003</v>
      </c>
      <c r="U4457" s="1">
        <v>5.5837563451780001</v>
      </c>
      <c r="V4457" s="1">
        <v>0.50761421319800004</v>
      </c>
      <c r="W4457" s="1">
        <v>93.908629441624001</v>
      </c>
      <c r="X4457" s="1">
        <v>5.5837563451780001</v>
      </c>
      <c r="Y4457" s="1">
        <v>39.593908629441998</v>
      </c>
      <c r="Z4457" s="1">
        <v>84.771573604061004</v>
      </c>
      <c r="AA4457" s="1">
        <v>22.335025380710999</v>
      </c>
      <c r="AB4457" s="8">
        <v>368.52791878172599</v>
      </c>
    </row>
    <row r="4458" spans="3:28" ht="26" x14ac:dyDescent="0.2">
      <c r="C4458" s="70"/>
      <c r="D4458" s="67"/>
      <c r="E4458" s="4" t="s">
        <v>36</v>
      </c>
      <c r="F4458" s="52" t="s">
        <v>624</v>
      </c>
      <c r="G4458" s="7">
        <v>205</v>
      </c>
      <c r="H4458" s="9">
        <v>1.4634146341459999</v>
      </c>
      <c r="I4458" s="1">
        <v>2.9268292682929999</v>
      </c>
      <c r="J4458" s="1">
        <v>33.170731707317003</v>
      </c>
      <c r="K4458" s="1">
        <v>2.4390243902440001</v>
      </c>
      <c r="L4458" s="1">
        <v>65.365853658537006</v>
      </c>
      <c r="M4458" s="1">
        <v>75.609756097561004</v>
      </c>
      <c r="N4458" s="1">
        <v>60.487804878048998</v>
      </c>
      <c r="O4458" s="1">
        <v>1.951219512195</v>
      </c>
      <c r="P4458" s="1">
        <v>18.536585365853998</v>
      </c>
      <c r="Q4458" s="1">
        <v>0.48780487804900002</v>
      </c>
      <c r="R4458" s="1">
        <v>2.4390243902440001</v>
      </c>
      <c r="S4458" s="1">
        <v>52.195121951220003</v>
      </c>
      <c r="T4458" s="1">
        <v>4.8780487804880002</v>
      </c>
      <c r="U4458" s="1">
        <v>7.3170731707319998</v>
      </c>
      <c r="V4458" s="1">
        <v>3.4146341463410002</v>
      </c>
      <c r="W4458" s="1">
        <v>89.268292682926997</v>
      </c>
      <c r="X4458" s="1">
        <v>4.3902439024389999</v>
      </c>
      <c r="Y4458" s="1">
        <v>35.121951219511999</v>
      </c>
      <c r="Z4458" s="1">
        <v>83.414634146341001</v>
      </c>
      <c r="AA4458" s="1">
        <v>18.536585365853998</v>
      </c>
      <c r="AB4458" s="8">
        <v>332.68292682926801</v>
      </c>
    </row>
    <row r="4459" spans="3:28" x14ac:dyDescent="0.2">
      <c r="C4459" s="70"/>
      <c r="D4459" s="67"/>
      <c r="E4459" s="4" t="s">
        <v>37</v>
      </c>
      <c r="F4459" s="52" t="s">
        <v>625</v>
      </c>
      <c r="G4459" s="7">
        <v>32</v>
      </c>
      <c r="H4459" s="9">
        <v>3.125</v>
      </c>
      <c r="I4459" s="3" t="s">
        <v>61</v>
      </c>
      <c r="J4459" s="1">
        <v>31.25</v>
      </c>
      <c r="K4459" s="1">
        <v>18.75</v>
      </c>
      <c r="L4459" s="1">
        <v>53.125</v>
      </c>
      <c r="M4459" s="1">
        <v>59.375</v>
      </c>
      <c r="N4459" s="1">
        <v>59.375</v>
      </c>
      <c r="O4459" s="1">
        <v>9.375</v>
      </c>
      <c r="P4459" s="1">
        <v>15.625</v>
      </c>
      <c r="Q4459" s="1">
        <v>3.125</v>
      </c>
      <c r="R4459" s="1">
        <v>3.125</v>
      </c>
      <c r="S4459" s="1">
        <v>50</v>
      </c>
      <c r="T4459" s="1">
        <v>3.125</v>
      </c>
      <c r="U4459" s="1">
        <v>9.375</v>
      </c>
      <c r="V4459" s="1">
        <v>9.375</v>
      </c>
      <c r="W4459" s="1">
        <v>81.25</v>
      </c>
      <c r="X4459" s="1">
        <v>3.125</v>
      </c>
      <c r="Y4459" s="1">
        <v>37.5</v>
      </c>
      <c r="Z4459" s="1">
        <v>71.875</v>
      </c>
      <c r="AA4459" s="1">
        <v>18.75</v>
      </c>
      <c r="AB4459" s="8">
        <v>328.125</v>
      </c>
    </row>
    <row r="4460" spans="3:28" x14ac:dyDescent="0.2">
      <c r="C4460" s="70"/>
      <c r="D4460" s="66" t="s">
        <v>20</v>
      </c>
      <c r="E4460" s="5" t="s">
        <v>32</v>
      </c>
      <c r="F4460" s="51" t="s">
        <v>625</v>
      </c>
      <c r="G4460" s="6">
        <v>38</v>
      </c>
      <c r="H4460" s="35" t="s">
        <v>61</v>
      </c>
      <c r="I4460" s="2">
        <v>5.2631578947369997</v>
      </c>
      <c r="J4460" s="2">
        <v>15.789473684211</v>
      </c>
      <c r="K4460" s="2">
        <v>15.789473684211</v>
      </c>
      <c r="L4460" s="2">
        <v>73.684210526315994</v>
      </c>
      <c r="M4460" s="2">
        <v>65.789473684211004</v>
      </c>
      <c r="N4460" s="2">
        <v>28.947368421053</v>
      </c>
      <c r="O4460" s="2">
        <v>2.6315789473679998</v>
      </c>
      <c r="P4460" s="2">
        <v>21.052631578947</v>
      </c>
      <c r="Q4460" s="2">
        <v>2.6315789473679998</v>
      </c>
      <c r="R4460" s="2">
        <v>5.2631578947369997</v>
      </c>
      <c r="S4460" s="2">
        <v>31.578947368421002</v>
      </c>
      <c r="T4460" s="14" t="s">
        <v>61</v>
      </c>
      <c r="U4460" s="2">
        <v>15.789473684211</v>
      </c>
      <c r="V4460" s="2">
        <v>5.2631578947369997</v>
      </c>
      <c r="W4460" s="2">
        <v>78.947368421053</v>
      </c>
      <c r="X4460" s="2">
        <v>5.2631578947369997</v>
      </c>
      <c r="Y4460" s="2">
        <v>23.684210526316001</v>
      </c>
      <c r="Z4460" s="2">
        <v>68.421052631579002</v>
      </c>
      <c r="AA4460" s="2">
        <v>23.684210526316001</v>
      </c>
      <c r="AB4460" s="11">
        <v>289.47368421052602</v>
      </c>
    </row>
    <row r="4461" spans="3:28" ht="26" x14ac:dyDescent="0.2">
      <c r="C4461" s="70"/>
      <c r="D4461" s="67"/>
      <c r="E4461" s="4" t="s">
        <v>33</v>
      </c>
      <c r="F4461" s="52" t="s">
        <v>624</v>
      </c>
      <c r="G4461" s="7">
        <v>566</v>
      </c>
      <c r="H4461" s="9">
        <v>1.0600706713779999</v>
      </c>
      <c r="I4461" s="1">
        <v>5.8303886925799997</v>
      </c>
      <c r="J4461" s="1">
        <v>28.798586572438001</v>
      </c>
      <c r="K4461" s="1">
        <v>14.664310954064</v>
      </c>
      <c r="L4461" s="1">
        <v>73.851590106006995</v>
      </c>
      <c r="M4461" s="1">
        <v>80.742049469964996</v>
      </c>
      <c r="N4461" s="1">
        <v>70.318021201413003</v>
      </c>
      <c r="O4461" s="1">
        <v>31.978798586572001</v>
      </c>
      <c r="P4461" s="1">
        <v>15.371024734982001</v>
      </c>
      <c r="Q4461" s="1">
        <v>0.88339222614799995</v>
      </c>
      <c r="R4461" s="1">
        <v>1.766784452297</v>
      </c>
      <c r="S4461" s="1">
        <v>45.583038869257997</v>
      </c>
      <c r="T4461" s="1">
        <v>2.1201413427559999</v>
      </c>
      <c r="U4461" s="1">
        <v>3.533568904594</v>
      </c>
      <c r="V4461" s="1">
        <v>2.6501766784449998</v>
      </c>
      <c r="W4461" s="1">
        <v>93.816254416961002</v>
      </c>
      <c r="X4461" s="1">
        <v>6.8904593639579996</v>
      </c>
      <c r="Y4461" s="1">
        <v>38.692579505300003</v>
      </c>
      <c r="Z4461" s="1">
        <v>87.632508833922003</v>
      </c>
      <c r="AA4461" s="1">
        <v>16.78445229682</v>
      </c>
      <c r="AB4461" s="8">
        <v>379.15194346289798</v>
      </c>
    </row>
    <row r="4462" spans="3:28" ht="39" x14ac:dyDescent="0.2">
      <c r="C4462" s="70"/>
      <c r="D4462" s="67"/>
      <c r="E4462" s="4" t="s">
        <v>34</v>
      </c>
      <c r="F4462" s="52" t="s">
        <v>625</v>
      </c>
      <c r="G4462" s="7">
        <v>7</v>
      </c>
      <c r="H4462" s="17" t="s">
        <v>61</v>
      </c>
      <c r="I4462" s="3" t="s">
        <v>61</v>
      </c>
      <c r="J4462" s="3" t="s">
        <v>61</v>
      </c>
      <c r="K4462" s="3" t="s">
        <v>61</v>
      </c>
      <c r="L4462" s="1">
        <v>42.857142857143003</v>
      </c>
      <c r="M4462" s="1">
        <v>71.428571428571004</v>
      </c>
      <c r="N4462" s="1">
        <v>85.714285714286007</v>
      </c>
      <c r="O4462" s="3" t="s">
        <v>61</v>
      </c>
      <c r="P4462" s="1">
        <v>14.285714285714</v>
      </c>
      <c r="Q4462" s="3" t="s">
        <v>61</v>
      </c>
      <c r="R4462" s="3" t="s">
        <v>61</v>
      </c>
      <c r="S4462" s="1">
        <v>14.285714285714</v>
      </c>
      <c r="T4462" s="1">
        <v>14.285714285714</v>
      </c>
      <c r="U4462" s="1">
        <v>14.285714285714</v>
      </c>
      <c r="V4462" s="3" t="s">
        <v>61</v>
      </c>
      <c r="W4462" s="1">
        <v>85.714285714286007</v>
      </c>
      <c r="X4462" s="3" t="s">
        <v>61</v>
      </c>
      <c r="Y4462" s="3" t="s">
        <v>61</v>
      </c>
      <c r="Z4462" s="1">
        <v>85.714285714286007</v>
      </c>
      <c r="AA4462" s="1">
        <v>14.285714285714</v>
      </c>
      <c r="AB4462" s="8">
        <v>257.142857142857</v>
      </c>
    </row>
    <row r="4463" spans="3:28" ht="39" x14ac:dyDescent="0.2">
      <c r="C4463" s="70"/>
      <c r="D4463" s="67"/>
      <c r="E4463" s="4" t="s">
        <v>35</v>
      </c>
      <c r="F4463" s="52" t="s">
        <v>624</v>
      </c>
      <c r="G4463" s="7">
        <v>78</v>
      </c>
      <c r="H4463" s="9">
        <v>2.564102564103</v>
      </c>
      <c r="I4463" s="1">
        <v>5.1282051282049999</v>
      </c>
      <c r="J4463" s="1">
        <v>20.512820512821001</v>
      </c>
      <c r="K4463" s="1">
        <v>14.102564102563999</v>
      </c>
      <c r="L4463" s="1">
        <v>67.948717948717999</v>
      </c>
      <c r="M4463" s="1">
        <v>71.794871794871995</v>
      </c>
      <c r="N4463" s="1">
        <v>57.692307692307999</v>
      </c>
      <c r="O4463" s="1">
        <v>10.25641025641</v>
      </c>
      <c r="P4463" s="1">
        <v>21.794871794872002</v>
      </c>
      <c r="Q4463" s="1">
        <v>5.1282051282049999</v>
      </c>
      <c r="R4463" s="1">
        <v>3.8461538461539999</v>
      </c>
      <c r="S4463" s="1">
        <v>42.307692307692001</v>
      </c>
      <c r="T4463" s="1">
        <v>1.2820512820509999</v>
      </c>
      <c r="U4463" s="1">
        <v>8.9743589743589993</v>
      </c>
      <c r="V4463" s="3" t="s">
        <v>61</v>
      </c>
      <c r="W4463" s="1">
        <v>91.025641025640994</v>
      </c>
      <c r="X4463" s="1">
        <v>7.6923076923079998</v>
      </c>
      <c r="Y4463" s="1">
        <v>28.205128205127998</v>
      </c>
      <c r="Z4463" s="1">
        <v>76.923076923077005</v>
      </c>
      <c r="AA4463" s="1">
        <v>25.641025641026001</v>
      </c>
      <c r="AB4463" s="8">
        <v>333.33333333333297</v>
      </c>
    </row>
    <row r="4464" spans="3:28" ht="26" x14ac:dyDescent="0.2">
      <c r="C4464" s="70"/>
      <c r="D4464" s="67"/>
      <c r="E4464" s="4" t="s">
        <v>36</v>
      </c>
      <c r="F4464" s="52" t="s">
        <v>624</v>
      </c>
      <c r="G4464" s="7">
        <v>58</v>
      </c>
      <c r="H4464" s="9">
        <v>1.7241379310339999</v>
      </c>
      <c r="I4464" s="1">
        <v>3.4482758620689999</v>
      </c>
      <c r="J4464" s="1">
        <v>22.413793103448</v>
      </c>
      <c r="K4464" s="1">
        <v>6.8965517241379999</v>
      </c>
      <c r="L4464" s="1">
        <v>60.344827586207003</v>
      </c>
      <c r="M4464" s="1">
        <v>70.689655172414007</v>
      </c>
      <c r="N4464" s="1">
        <v>56.896551724138</v>
      </c>
      <c r="O4464" s="3" t="s">
        <v>61</v>
      </c>
      <c r="P4464" s="1">
        <v>12.068965517241001</v>
      </c>
      <c r="Q4464" s="3" t="s">
        <v>61</v>
      </c>
      <c r="R4464" s="1">
        <v>1.7241379310339999</v>
      </c>
      <c r="S4464" s="1">
        <v>41.379310344827999</v>
      </c>
      <c r="T4464" s="1">
        <v>3.4482758620689999</v>
      </c>
      <c r="U4464" s="1">
        <v>12.068965517241001</v>
      </c>
      <c r="V4464" s="1">
        <v>3.4482758620689999</v>
      </c>
      <c r="W4464" s="1">
        <v>84.482758620690007</v>
      </c>
      <c r="X4464" s="1">
        <v>5.1724137931029999</v>
      </c>
      <c r="Y4464" s="1">
        <v>27.586206896552</v>
      </c>
      <c r="Z4464" s="1">
        <v>75.862068965516997</v>
      </c>
      <c r="AA4464" s="1">
        <v>12.068965517241001</v>
      </c>
      <c r="AB4464" s="8">
        <v>296.55172413793099</v>
      </c>
    </row>
    <row r="4465" spans="3:28" x14ac:dyDescent="0.2">
      <c r="C4465" s="70"/>
      <c r="D4465" s="67"/>
      <c r="E4465" s="4" t="s">
        <v>37</v>
      </c>
      <c r="F4465" s="52" t="s">
        <v>625</v>
      </c>
      <c r="G4465" s="7">
        <v>16</v>
      </c>
      <c r="H4465" s="9">
        <v>6.25</v>
      </c>
      <c r="I4465" s="3" t="s">
        <v>61</v>
      </c>
      <c r="J4465" s="1">
        <v>31.25</v>
      </c>
      <c r="K4465" s="1">
        <v>18.75</v>
      </c>
      <c r="L4465" s="1">
        <v>56.25</v>
      </c>
      <c r="M4465" s="1">
        <v>62.5</v>
      </c>
      <c r="N4465" s="1">
        <v>56.25</v>
      </c>
      <c r="O4465" s="1">
        <v>12.5</v>
      </c>
      <c r="P4465" s="1">
        <v>12.5</v>
      </c>
      <c r="Q4465" s="1">
        <v>6.25</v>
      </c>
      <c r="R4465" s="1">
        <v>6.25</v>
      </c>
      <c r="S4465" s="1">
        <v>50</v>
      </c>
      <c r="T4465" s="1">
        <v>6.25</v>
      </c>
      <c r="U4465" s="1">
        <v>18.75</v>
      </c>
      <c r="V4465" s="1">
        <v>6.25</v>
      </c>
      <c r="W4465" s="1">
        <v>75</v>
      </c>
      <c r="X4465" s="1">
        <v>6.25</v>
      </c>
      <c r="Y4465" s="1">
        <v>43.75</v>
      </c>
      <c r="Z4465" s="1">
        <v>68.75</v>
      </c>
      <c r="AA4465" s="1">
        <v>18.75</v>
      </c>
      <c r="AB4465" s="8">
        <v>350</v>
      </c>
    </row>
    <row r="4466" spans="3:28" x14ac:dyDescent="0.2">
      <c r="C4466" s="70"/>
      <c r="D4466" s="66" t="s">
        <v>21</v>
      </c>
      <c r="E4466" s="5" t="s">
        <v>32</v>
      </c>
      <c r="F4466" s="51" t="s">
        <v>625</v>
      </c>
      <c r="G4466" s="6">
        <v>34</v>
      </c>
      <c r="H4466" s="13">
        <v>5.8823529411760003</v>
      </c>
      <c r="I4466" s="2">
        <v>2.9411764705880001</v>
      </c>
      <c r="J4466" s="2">
        <v>26.470588235293999</v>
      </c>
      <c r="K4466" s="2">
        <v>5.8823529411760003</v>
      </c>
      <c r="L4466" s="2">
        <v>70.588235294117993</v>
      </c>
      <c r="M4466" s="2">
        <v>79.411764705882007</v>
      </c>
      <c r="N4466" s="2">
        <v>55.882352941176002</v>
      </c>
      <c r="O4466" s="2">
        <v>2.9411764705880001</v>
      </c>
      <c r="P4466" s="2">
        <v>20.588235294118</v>
      </c>
      <c r="Q4466" s="2">
        <v>2.9411764705880001</v>
      </c>
      <c r="R4466" s="14" t="s">
        <v>61</v>
      </c>
      <c r="S4466" s="2">
        <v>47.058823529412003</v>
      </c>
      <c r="T4466" s="2">
        <v>5.8823529411760003</v>
      </c>
      <c r="U4466" s="2">
        <v>11.764705882353001</v>
      </c>
      <c r="V4466" s="14" t="s">
        <v>61</v>
      </c>
      <c r="W4466" s="2">
        <v>88.235294117647001</v>
      </c>
      <c r="X4466" s="2">
        <v>8.8235294117649996</v>
      </c>
      <c r="Y4466" s="2">
        <v>29.411764705882</v>
      </c>
      <c r="Z4466" s="2">
        <v>79.411764705882007</v>
      </c>
      <c r="AA4466" s="2">
        <v>23.529411764706001</v>
      </c>
      <c r="AB4466" s="11">
        <v>338.23529411764702</v>
      </c>
    </row>
    <row r="4467" spans="3:28" ht="26" x14ac:dyDescent="0.2">
      <c r="C4467" s="70"/>
      <c r="D4467" s="67"/>
      <c r="E4467" s="4" t="s">
        <v>33</v>
      </c>
      <c r="F4467" s="52" t="s">
        <v>624</v>
      </c>
      <c r="G4467" s="7">
        <v>441</v>
      </c>
      <c r="H4467" s="9">
        <v>2.7210884353739999</v>
      </c>
      <c r="I4467" s="1">
        <v>3.6281179138319999</v>
      </c>
      <c r="J4467" s="1">
        <v>40.362811791383002</v>
      </c>
      <c r="K4467" s="1">
        <v>10.657596371882001</v>
      </c>
      <c r="L4467" s="1">
        <v>82.539682539683</v>
      </c>
      <c r="M4467" s="1">
        <v>87.528344671202007</v>
      </c>
      <c r="N4467" s="1">
        <v>77.777777777777999</v>
      </c>
      <c r="O4467" s="1">
        <v>21.995464852607999</v>
      </c>
      <c r="P4467" s="1">
        <v>17.687074829932001</v>
      </c>
      <c r="Q4467" s="1">
        <v>0.90702947845799997</v>
      </c>
      <c r="R4467" s="1">
        <v>3.6281179138319999</v>
      </c>
      <c r="S4467" s="1">
        <v>58.956916099772997</v>
      </c>
      <c r="T4467" s="1">
        <v>4.3083900226759999</v>
      </c>
      <c r="U4467" s="1">
        <v>1.8140589569159999</v>
      </c>
      <c r="V4467" s="1">
        <v>2.040816326531</v>
      </c>
      <c r="W4467" s="1">
        <v>96.145124716552999</v>
      </c>
      <c r="X4467" s="1">
        <v>6.3492063492059998</v>
      </c>
      <c r="Y4467" s="1">
        <v>45.804988662131997</v>
      </c>
      <c r="Z4467" s="1">
        <v>92.517006802720999</v>
      </c>
      <c r="AA4467" s="1">
        <v>18.594104308390001</v>
      </c>
      <c r="AB4467" s="8">
        <v>416.553287981859</v>
      </c>
    </row>
    <row r="4468" spans="3:28" ht="39" x14ac:dyDescent="0.2">
      <c r="C4468" s="70"/>
      <c r="D4468" s="67"/>
      <c r="E4468" s="4" t="s">
        <v>34</v>
      </c>
      <c r="F4468" s="52" t="s">
        <v>625</v>
      </c>
      <c r="G4468" s="7">
        <v>8</v>
      </c>
      <c r="H4468" s="9">
        <v>12.5</v>
      </c>
      <c r="I4468" s="3" t="s">
        <v>61</v>
      </c>
      <c r="J4468" s="1">
        <v>62.5</v>
      </c>
      <c r="K4468" s="1">
        <v>12.5</v>
      </c>
      <c r="L4468" s="1">
        <v>87.5</v>
      </c>
      <c r="M4468" s="1">
        <v>100</v>
      </c>
      <c r="N4468" s="1">
        <v>75</v>
      </c>
      <c r="O4468" s="3" t="s">
        <v>61</v>
      </c>
      <c r="P4468" s="1">
        <v>25</v>
      </c>
      <c r="Q4468" s="3" t="s">
        <v>61</v>
      </c>
      <c r="R4468" s="1">
        <v>12.5</v>
      </c>
      <c r="S4468" s="1">
        <v>25</v>
      </c>
      <c r="T4468" s="3" t="s">
        <v>61</v>
      </c>
      <c r="U4468" s="3" t="s">
        <v>61</v>
      </c>
      <c r="V4468" s="3" t="s">
        <v>61</v>
      </c>
      <c r="W4468" s="1">
        <v>100</v>
      </c>
      <c r="X4468" s="1">
        <v>12.5</v>
      </c>
      <c r="Y4468" s="1">
        <v>62.5</v>
      </c>
      <c r="Z4468" s="1">
        <v>100</v>
      </c>
      <c r="AA4468" s="1">
        <v>25</v>
      </c>
      <c r="AB4468" s="8">
        <v>412.5</v>
      </c>
    </row>
    <row r="4469" spans="3:28" ht="39" x14ac:dyDescent="0.2">
      <c r="C4469" s="70"/>
      <c r="D4469" s="67"/>
      <c r="E4469" s="4" t="s">
        <v>35</v>
      </c>
      <c r="F4469" s="52" t="s">
        <v>624</v>
      </c>
      <c r="G4469" s="7">
        <v>119</v>
      </c>
      <c r="H4469" s="9">
        <v>1.680672268908</v>
      </c>
      <c r="I4469" s="1">
        <v>2.5210084033609998</v>
      </c>
      <c r="J4469" s="1">
        <v>45.378151260503998</v>
      </c>
      <c r="K4469" s="1">
        <v>8.4033613445380002</v>
      </c>
      <c r="L4469" s="1">
        <v>79.831932773109003</v>
      </c>
      <c r="M4469" s="1">
        <v>81.512605042017</v>
      </c>
      <c r="N4469" s="1">
        <v>73.949579831932994</v>
      </c>
      <c r="O4469" s="1">
        <v>5.0420168067229998</v>
      </c>
      <c r="P4469" s="1">
        <v>16.806722689076</v>
      </c>
      <c r="Q4469" s="1">
        <v>3.361344537815</v>
      </c>
      <c r="R4469" s="1">
        <v>2.5210084033609998</v>
      </c>
      <c r="S4469" s="1">
        <v>59.663865546217998</v>
      </c>
      <c r="T4469" s="1">
        <v>6.72268907563</v>
      </c>
      <c r="U4469" s="1">
        <v>3.361344537815</v>
      </c>
      <c r="V4469" s="1">
        <v>0.84033613445400002</v>
      </c>
      <c r="W4469" s="1">
        <v>95.798319327730994</v>
      </c>
      <c r="X4469" s="1">
        <v>4.2016806722690001</v>
      </c>
      <c r="Y4469" s="1">
        <v>47.058823529412003</v>
      </c>
      <c r="Z4469" s="1">
        <v>89.915966386554999</v>
      </c>
      <c r="AA4469" s="1">
        <v>20.168067226891001</v>
      </c>
      <c r="AB4469" s="8">
        <v>391.59663865546202</v>
      </c>
    </row>
    <row r="4470" spans="3:28" ht="26" x14ac:dyDescent="0.2">
      <c r="C4470" s="70"/>
      <c r="D4470" s="67"/>
      <c r="E4470" s="4" t="s">
        <v>36</v>
      </c>
      <c r="F4470" s="52" t="s">
        <v>624</v>
      </c>
      <c r="G4470" s="7">
        <v>147</v>
      </c>
      <c r="H4470" s="9">
        <v>1.360544217687</v>
      </c>
      <c r="I4470" s="1">
        <v>2.7210884353739999</v>
      </c>
      <c r="J4470" s="1">
        <v>37.414965986395003</v>
      </c>
      <c r="K4470" s="1">
        <v>0.68027210884400002</v>
      </c>
      <c r="L4470" s="1">
        <v>67.346938775509997</v>
      </c>
      <c r="M4470" s="1">
        <v>77.551020408162998</v>
      </c>
      <c r="N4470" s="1">
        <v>61.904761904761997</v>
      </c>
      <c r="O4470" s="1">
        <v>2.7210884353739999</v>
      </c>
      <c r="P4470" s="1">
        <v>21.088435374149999</v>
      </c>
      <c r="Q4470" s="1">
        <v>0.68027210884400002</v>
      </c>
      <c r="R4470" s="1">
        <v>2.7210884353739999</v>
      </c>
      <c r="S4470" s="1">
        <v>56.462585034013998</v>
      </c>
      <c r="T4470" s="1">
        <v>5.4421768707479998</v>
      </c>
      <c r="U4470" s="1">
        <v>5.4421768707479998</v>
      </c>
      <c r="V4470" s="1">
        <v>3.4013605442179999</v>
      </c>
      <c r="W4470" s="1">
        <v>91.156462585034006</v>
      </c>
      <c r="X4470" s="1">
        <v>4.0816326530609999</v>
      </c>
      <c r="Y4470" s="1">
        <v>38.095238095238003</v>
      </c>
      <c r="Z4470" s="1">
        <v>86.394557823129006</v>
      </c>
      <c r="AA4470" s="1">
        <v>21.088435374149999</v>
      </c>
      <c r="AB4470" s="8">
        <v>346.93877551020398</v>
      </c>
    </row>
    <row r="4471" spans="3:28" x14ac:dyDescent="0.2">
      <c r="C4471" s="70"/>
      <c r="D4471" s="67"/>
      <c r="E4471" s="4" t="s">
        <v>37</v>
      </c>
      <c r="F4471" s="52" t="s">
        <v>625</v>
      </c>
      <c r="G4471" s="7">
        <v>16</v>
      </c>
      <c r="H4471" s="17" t="s">
        <v>61</v>
      </c>
      <c r="I4471" s="3" t="s">
        <v>61</v>
      </c>
      <c r="J4471" s="1">
        <v>31.25</v>
      </c>
      <c r="K4471" s="1">
        <v>18.75</v>
      </c>
      <c r="L4471" s="1">
        <v>50</v>
      </c>
      <c r="M4471" s="1">
        <v>56.25</v>
      </c>
      <c r="N4471" s="1">
        <v>62.5</v>
      </c>
      <c r="O4471" s="1">
        <v>6.25</v>
      </c>
      <c r="P4471" s="1">
        <v>18.75</v>
      </c>
      <c r="Q4471" s="3" t="s">
        <v>61</v>
      </c>
      <c r="R4471" s="3" t="s">
        <v>61</v>
      </c>
      <c r="S4471" s="1">
        <v>50</v>
      </c>
      <c r="T4471" s="3" t="s">
        <v>61</v>
      </c>
      <c r="U4471" s="3" t="s">
        <v>61</v>
      </c>
      <c r="V4471" s="1">
        <v>12.5</v>
      </c>
      <c r="W4471" s="1">
        <v>87.5</v>
      </c>
      <c r="X4471" s="3" t="s">
        <v>61</v>
      </c>
      <c r="Y4471" s="1">
        <v>31.25</v>
      </c>
      <c r="Z4471" s="1">
        <v>75</v>
      </c>
      <c r="AA4471" s="1">
        <v>18.75</v>
      </c>
      <c r="AB4471" s="8">
        <v>306.25</v>
      </c>
    </row>
    <row r="4472" spans="3:28" x14ac:dyDescent="0.2">
      <c r="C4472" s="66" t="s">
        <v>38</v>
      </c>
      <c r="D4472" s="66" t="s">
        <v>23</v>
      </c>
      <c r="E4472" s="5" t="s">
        <v>39</v>
      </c>
      <c r="F4472" s="51" t="s">
        <v>624</v>
      </c>
      <c r="G4472" s="6">
        <v>458</v>
      </c>
      <c r="H4472" s="13">
        <v>1.9650655021829999</v>
      </c>
      <c r="I4472" s="2">
        <v>2.6200873362450001</v>
      </c>
      <c r="J4472" s="2">
        <v>32.96943231441</v>
      </c>
      <c r="K4472" s="2">
        <v>8.0786026200870005</v>
      </c>
      <c r="L4472" s="2">
        <v>69.868995633188007</v>
      </c>
      <c r="M4472" s="2">
        <v>75.109170305676997</v>
      </c>
      <c r="N4472" s="2">
        <v>62.227074235807997</v>
      </c>
      <c r="O4472" s="2">
        <v>3.4934497816590002</v>
      </c>
      <c r="P4472" s="2">
        <v>18.122270742358001</v>
      </c>
      <c r="Q4472" s="2">
        <v>2.183406113537</v>
      </c>
      <c r="R4472" s="2">
        <v>3.275109170306</v>
      </c>
      <c r="S4472" s="2">
        <v>49.344978165938997</v>
      </c>
      <c r="T4472" s="2">
        <v>3.9301310043669999</v>
      </c>
      <c r="U4472" s="2">
        <v>7.4235807860260001</v>
      </c>
      <c r="V4472" s="2">
        <v>2.8384279475979999</v>
      </c>
      <c r="W4472" s="2">
        <v>89.737991266376</v>
      </c>
      <c r="X4472" s="2">
        <v>4.5851528384279998</v>
      </c>
      <c r="Y4472" s="2">
        <v>36.681222707423998</v>
      </c>
      <c r="Z4472" s="2">
        <v>82.532751091703005</v>
      </c>
      <c r="AA4472" s="2">
        <v>20.087336244541</v>
      </c>
      <c r="AB4472" s="11">
        <v>343.44978165938898</v>
      </c>
    </row>
    <row r="4473" spans="3:28" x14ac:dyDescent="0.2">
      <c r="C4473" s="70"/>
      <c r="D4473" s="67"/>
      <c r="E4473" s="4" t="s">
        <v>40</v>
      </c>
      <c r="F4473" s="52" t="s">
        <v>624</v>
      </c>
      <c r="G4473" s="7">
        <v>973</v>
      </c>
      <c r="H4473" s="9">
        <v>1.9527235354570001</v>
      </c>
      <c r="I4473" s="1">
        <v>4.9331963001029999</v>
      </c>
      <c r="J4473" s="1">
        <v>34.532374100718997</v>
      </c>
      <c r="K4473" s="1">
        <v>12.94964028777</v>
      </c>
      <c r="L4473" s="1">
        <v>78.314491264132002</v>
      </c>
      <c r="M4473" s="1">
        <v>84.686536485098003</v>
      </c>
      <c r="N4473" s="1">
        <v>74.922918807811001</v>
      </c>
      <c r="O4473" s="1">
        <v>26.927029804728001</v>
      </c>
      <c r="P4473" s="1">
        <v>16.341212744090001</v>
      </c>
      <c r="Q4473" s="1">
        <v>0.92497430626900001</v>
      </c>
      <c r="R4473" s="1">
        <v>2.5693730729699999</v>
      </c>
      <c r="S4473" s="1">
        <v>52.929085303186</v>
      </c>
      <c r="T4473" s="1">
        <v>2.980472764645</v>
      </c>
      <c r="U4473" s="1">
        <v>2.1582733812949999</v>
      </c>
      <c r="V4473" s="1">
        <v>2.0554984583759999</v>
      </c>
      <c r="W4473" s="1">
        <v>95.786228160329003</v>
      </c>
      <c r="X4473" s="1">
        <v>6.8859198355600002</v>
      </c>
      <c r="Y4473" s="1">
        <v>42.240493319629998</v>
      </c>
      <c r="Z4473" s="1">
        <v>90.544707091470002</v>
      </c>
      <c r="AA4473" s="1">
        <v>17.471736896197001</v>
      </c>
      <c r="AB4473" s="8">
        <v>399.17780061665002</v>
      </c>
    </row>
    <row r="4474" spans="3:28" x14ac:dyDescent="0.2">
      <c r="C4474" s="70"/>
      <c r="D4474" s="67"/>
      <c r="E4474" s="4" t="s">
        <v>41</v>
      </c>
      <c r="F4474" s="52" t="s">
        <v>624</v>
      </c>
      <c r="G4474" s="7">
        <v>0</v>
      </c>
      <c r="H4474" s="17" t="s">
        <v>61</v>
      </c>
      <c r="I4474" s="3" t="s">
        <v>61</v>
      </c>
      <c r="J4474" s="3" t="s">
        <v>61</v>
      </c>
      <c r="K4474" s="3" t="s">
        <v>61</v>
      </c>
      <c r="L4474" s="3" t="s">
        <v>61</v>
      </c>
      <c r="M4474" s="3" t="s">
        <v>61</v>
      </c>
      <c r="N4474" s="3" t="s">
        <v>61</v>
      </c>
      <c r="O4474" s="3" t="s">
        <v>61</v>
      </c>
      <c r="P4474" s="3" t="s">
        <v>61</v>
      </c>
      <c r="Q4474" s="3" t="s">
        <v>61</v>
      </c>
      <c r="R4474" s="3" t="s">
        <v>61</v>
      </c>
      <c r="S4474" s="3" t="s">
        <v>61</v>
      </c>
      <c r="T4474" s="3" t="s">
        <v>61</v>
      </c>
      <c r="U4474" s="3" t="s">
        <v>61</v>
      </c>
      <c r="V4474" s="3" t="s">
        <v>61</v>
      </c>
      <c r="W4474" s="3" t="s">
        <v>61</v>
      </c>
      <c r="X4474" s="3" t="s">
        <v>61</v>
      </c>
      <c r="Y4474" s="3" t="s">
        <v>61</v>
      </c>
      <c r="Z4474" s="3" t="s">
        <v>61</v>
      </c>
      <c r="AA4474" s="3" t="s">
        <v>61</v>
      </c>
      <c r="AB4474" s="18" t="s">
        <v>61</v>
      </c>
    </row>
    <row r="4475" spans="3:28" x14ac:dyDescent="0.2">
      <c r="C4475" s="70"/>
      <c r="D4475" s="67"/>
      <c r="E4475" s="4" t="s">
        <v>42</v>
      </c>
      <c r="F4475" s="52" t="s">
        <v>625</v>
      </c>
      <c r="G4475" s="7">
        <v>34</v>
      </c>
      <c r="H4475" s="9">
        <v>2.9411764705880001</v>
      </c>
      <c r="I4475" s="1">
        <v>8.8235294117649996</v>
      </c>
      <c r="J4475" s="1">
        <v>23.529411764706001</v>
      </c>
      <c r="K4475" s="1">
        <v>5.8823529411760003</v>
      </c>
      <c r="L4475" s="1">
        <v>73.529411764705998</v>
      </c>
      <c r="M4475" s="1">
        <v>76.470588235294002</v>
      </c>
      <c r="N4475" s="1">
        <v>38.235294117647001</v>
      </c>
      <c r="O4475" s="1">
        <v>32.352941176470999</v>
      </c>
      <c r="P4475" s="1">
        <v>23.529411764706001</v>
      </c>
      <c r="Q4475" s="1">
        <v>2.9411764705880001</v>
      </c>
      <c r="R4475" s="3" t="s">
        <v>61</v>
      </c>
      <c r="S4475" s="1">
        <v>32.352941176470999</v>
      </c>
      <c r="T4475" s="1">
        <v>5.8823529411760003</v>
      </c>
      <c r="U4475" s="1">
        <v>8.8235294117649996</v>
      </c>
      <c r="V4475" s="1">
        <v>2.9411764705880001</v>
      </c>
      <c r="W4475" s="1">
        <v>88.235294117647001</v>
      </c>
      <c r="X4475" s="1">
        <v>11.764705882353001</v>
      </c>
      <c r="Y4475" s="1">
        <v>29.411764705882</v>
      </c>
      <c r="Z4475" s="1">
        <v>76.470588235294002</v>
      </c>
      <c r="AA4475" s="1">
        <v>23.529411764706001</v>
      </c>
      <c r="AB4475" s="8">
        <v>338.23529411764702</v>
      </c>
    </row>
    <row r="4476" spans="3:28" x14ac:dyDescent="0.2">
      <c r="C4476" s="70"/>
      <c r="D4476" s="67"/>
      <c r="E4476" s="4" t="s">
        <v>43</v>
      </c>
      <c r="F4476" s="52" t="s">
        <v>625</v>
      </c>
      <c r="G4476" s="7">
        <v>10</v>
      </c>
      <c r="H4476" s="17" t="s">
        <v>61</v>
      </c>
      <c r="I4476" s="1">
        <v>10</v>
      </c>
      <c r="J4476" s="1">
        <v>20</v>
      </c>
      <c r="K4476" s="1">
        <v>30</v>
      </c>
      <c r="L4476" s="1">
        <v>70</v>
      </c>
      <c r="M4476" s="1">
        <v>90</v>
      </c>
      <c r="N4476" s="1">
        <v>60</v>
      </c>
      <c r="O4476" s="1">
        <v>40</v>
      </c>
      <c r="P4476" s="1">
        <v>40</v>
      </c>
      <c r="Q4476" s="3" t="s">
        <v>61</v>
      </c>
      <c r="R4476" s="3" t="s">
        <v>61</v>
      </c>
      <c r="S4476" s="1">
        <v>50</v>
      </c>
      <c r="T4476" s="1">
        <v>20</v>
      </c>
      <c r="U4476" s="3" t="s">
        <v>61</v>
      </c>
      <c r="V4476" s="3" t="s">
        <v>61</v>
      </c>
      <c r="W4476" s="1">
        <v>100</v>
      </c>
      <c r="X4476" s="1">
        <v>10</v>
      </c>
      <c r="Y4476" s="1">
        <v>40</v>
      </c>
      <c r="Z4476" s="1">
        <v>100</v>
      </c>
      <c r="AA4476" s="1">
        <v>40</v>
      </c>
      <c r="AB4476" s="8">
        <v>430</v>
      </c>
    </row>
    <row r="4477" spans="3:28" x14ac:dyDescent="0.2">
      <c r="C4477" s="70"/>
      <c r="D4477" s="67"/>
      <c r="E4477" s="4" t="s">
        <v>44</v>
      </c>
      <c r="F4477" s="52" t="s">
        <v>625</v>
      </c>
      <c r="G4477" s="7">
        <v>31</v>
      </c>
      <c r="H4477" s="17" t="s">
        <v>61</v>
      </c>
      <c r="I4477" s="3" t="s">
        <v>61</v>
      </c>
      <c r="J4477" s="1">
        <v>19.354838709677001</v>
      </c>
      <c r="K4477" s="1">
        <v>3.2258064516129998</v>
      </c>
      <c r="L4477" s="1">
        <v>61.290322580644997</v>
      </c>
      <c r="M4477" s="1">
        <v>70.967741935484</v>
      </c>
      <c r="N4477" s="1">
        <v>54.838709677418997</v>
      </c>
      <c r="O4477" s="1">
        <v>19.354838709677001</v>
      </c>
      <c r="P4477" s="1">
        <v>16.129032258064999</v>
      </c>
      <c r="Q4477" s="3" t="s">
        <v>61</v>
      </c>
      <c r="R4477" s="1">
        <v>3.2258064516129998</v>
      </c>
      <c r="S4477" s="1">
        <v>32.258064516128997</v>
      </c>
      <c r="T4477" s="1">
        <v>9.6774193548389995</v>
      </c>
      <c r="U4477" s="1">
        <v>12.903225806451999</v>
      </c>
      <c r="V4477" s="1">
        <v>6.4516129032259997</v>
      </c>
      <c r="W4477" s="1">
        <v>80.645161290323003</v>
      </c>
      <c r="X4477" s="3" t="s">
        <v>61</v>
      </c>
      <c r="Y4477" s="1">
        <v>22.580645161290001</v>
      </c>
      <c r="Z4477" s="1">
        <v>77.419354838710007</v>
      </c>
      <c r="AA4477" s="1">
        <v>19.354838709677001</v>
      </c>
      <c r="AB4477" s="8">
        <v>309.677419354839</v>
      </c>
    </row>
    <row r="4478" spans="3:28" x14ac:dyDescent="0.2">
      <c r="C4478" s="70"/>
      <c r="D4478" s="67"/>
      <c r="E4478" s="4" t="s">
        <v>37</v>
      </c>
      <c r="F4478" s="52" t="s">
        <v>625</v>
      </c>
      <c r="G4478" s="7">
        <v>22</v>
      </c>
      <c r="H4478" s="17" t="s">
        <v>61</v>
      </c>
      <c r="I4478" s="1">
        <v>4.5454545454549997</v>
      </c>
      <c r="J4478" s="1">
        <v>27.272727272727</v>
      </c>
      <c r="K4478" s="1">
        <v>9.0909090909089993</v>
      </c>
      <c r="L4478" s="1">
        <v>45.454545454544999</v>
      </c>
      <c r="M4478" s="1">
        <v>45.454545454544999</v>
      </c>
      <c r="N4478" s="1">
        <v>40.909090909090999</v>
      </c>
      <c r="O4478" s="1">
        <v>9.0909090909089993</v>
      </c>
      <c r="P4478" s="1">
        <v>18.181818181817999</v>
      </c>
      <c r="Q4478" s="1">
        <v>4.5454545454549997</v>
      </c>
      <c r="R4478" s="3" t="s">
        <v>61</v>
      </c>
      <c r="S4478" s="1">
        <v>40.909090909090999</v>
      </c>
      <c r="T4478" s="3" t="s">
        <v>61</v>
      </c>
      <c r="U4478" s="1">
        <v>27.272727272727</v>
      </c>
      <c r="V4478" s="1">
        <v>4.5454545454549997</v>
      </c>
      <c r="W4478" s="1">
        <v>68.181818181818002</v>
      </c>
      <c r="X4478" s="1">
        <v>4.5454545454549997</v>
      </c>
      <c r="Y4478" s="1">
        <v>31.818181818182001</v>
      </c>
      <c r="Z4478" s="1">
        <v>59.090909090909001</v>
      </c>
      <c r="AA4478" s="1">
        <v>22.727272727273</v>
      </c>
      <c r="AB4478" s="8">
        <v>277.27272727272702</v>
      </c>
    </row>
    <row r="4479" spans="3:28" x14ac:dyDescent="0.2">
      <c r="C4479" s="70"/>
      <c r="D4479" s="66" t="s">
        <v>20</v>
      </c>
      <c r="E4479" s="5" t="s">
        <v>39</v>
      </c>
      <c r="F4479" s="51" t="s">
        <v>624</v>
      </c>
      <c r="G4479" s="6">
        <v>175</v>
      </c>
      <c r="H4479" s="13">
        <v>1.714285714286</v>
      </c>
      <c r="I4479" s="2">
        <v>4.5714285714290002</v>
      </c>
      <c r="J4479" s="2">
        <v>20.571428571428999</v>
      </c>
      <c r="K4479" s="2">
        <v>12.571428571428999</v>
      </c>
      <c r="L4479" s="2">
        <v>65.142857142856997</v>
      </c>
      <c r="M4479" s="2">
        <v>68</v>
      </c>
      <c r="N4479" s="2">
        <v>54.857142857143003</v>
      </c>
      <c r="O4479" s="2">
        <v>4</v>
      </c>
      <c r="P4479" s="2">
        <v>16.571428571428999</v>
      </c>
      <c r="Q4479" s="2">
        <v>3.4285714285709998</v>
      </c>
      <c r="R4479" s="2">
        <v>4.5714285714290002</v>
      </c>
      <c r="S4479" s="2">
        <v>37.142857142856997</v>
      </c>
      <c r="T4479" s="2">
        <v>2.8571428571430002</v>
      </c>
      <c r="U4479" s="2">
        <v>12</v>
      </c>
      <c r="V4479" s="2">
        <v>2.8571428571430002</v>
      </c>
      <c r="W4479" s="2">
        <v>85.142857142856997</v>
      </c>
      <c r="X4479" s="2">
        <v>6.2857142857139996</v>
      </c>
      <c r="Y4479" s="2">
        <v>28</v>
      </c>
      <c r="Z4479" s="2">
        <v>74.285714285713993</v>
      </c>
      <c r="AA4479" s="2">
        <v>20</v>
      </c>
      <c r="AB4479" s="11">
        <v>310.857142857143</v>
      </c>
    </row>
    <row r="4480" spans="3:28" x14ac:dyDescent="0.2">
      <c r="C4480" s="70"/>
      <c r="D4480" s="67"/>
      <c r="E4480" s="4" t="s">
        <v>40</v>
      </c>
      <c r="F4480" s="52" t="s">
        <v>624</v>
      </c>
      <c r="G4480" s="7">
        <v>538</v>
      </c>
      <c r="H4480" s="9">
        <v>1.3011152416359999</v>
      </c>
      <c r="I4480" s="1">
        <v>5.762081784387</v>
      </c>
      <c r="J4480" s="1">
        <v>29.368029739777</v>
      </c>
      <c r="K4480" s="1">
        <v>14.498141263940999</v>
      </c>
      <c r="L4480" s="1">
        <v>74.535315985129998</v>
      </c>
      <c r="M4480" s="1">
        <v>81.970260223048001</v>
      </c>
      <c r="N4480" s="1">
        <v>71.375464684015</v>
      </c>
      <c r="O4480" s="1">
        <v>30.669144981413002</v>
      </c>
      <c r="P4480" s="1">
        <v>15.42750929368</v>
      </c>
      <c r="Q4480" s="1">
        <v>0.74349442379200004</v>
      </c>
      <c r="R4480" s="1">
        <v>1.672862453532</v>
      </c>
      <c r="S4480" s="1">
        <v>46.840148698885002</v>
      </c>
      <c r="T4480" s="1">
        <v>1.85873605948</v>
      </c>
      <c r="U4480" s="1">
        <v>2.9739776951670001</v>
      </c>
      <c r="V4480" s="1">
        <v>2.6022304832710001</v>
      </c>
      <c r="W4480" s="1">
        <v>94.423791821560997</v>
      </c>
      <c r="X4480" s="1">
        <v>7.0631970260220003</v>
      </c>
      <c r="Y4480" s="1">
        <v>38.847583643123002</v>
      </c>
      <c r="Z4480" s="1">
        <v>88.475836431226995</v>
      </c>
      <c r="AA4480" s="1">
        <v>16.542750929368001</v>
      </c>
      <c r="AB4480" s="8">
        <v>381.59851301115202</v>
      </c>
    </row>
    <row r="4481" spans="3:28" x14ac:dyDescent="0.2">
      <c r="C4481" s="70"/>
      <c r="D4481" s="67"/>
      <c r="E4481" s="4" t="s">
        <v>41</v>
      </c>
      <c r="F4481" s="52" t="s">
        <v>624</v>
      </c>
      <c r="G4481" s="7">
        <v>0</v>
      </c>
      <c r="H4481" s="17" t="s">
        <v>61</v>
      </c>
      <c r="I4481" s="3" t="s">
        <v>61</v>
      </c>
      <c r="J4481" s="3" t="s">
        <v>61</v>
      </c>
      <c r="K4481" s="3" t="s">
        <v>61</v>
      </c>
      <c r="L4481" s="3" t="s">
        <v>61</v>
      </c>
      <c r="M4481" s="3" t="s">
        <v>61</v>
      </c>
      <c r="N4481" s="3" t="s">
        <v>61</v>
      </c>
      <c r="O4481" s="3" t="s">
        <v>61</v>
      </c>
      <c r="P4481" s="3" t="s">
        <v>61</v>
      </c>
      <c r="Q4481" s="3" t="s">
        <v>61</v>
      </c>
      <c r="R4481" s="3" t="s">
        <v>61</v>
      </c>
      <c r="S4481" s="3" t="s">
        <v>61</v>
      </c>
      <c r="T4481" s="3" t="s">
        <v>61</v>
      </c>
      <c r="U4481" s="3" t="s">
        <v>61</v>
      </c>
      <c r="V4481" s="3" t="s">
        <v>61</v>
      </c>
      <c r="W4481" s="3" t="s">
        <v>61</v>
      </c>
      <c r="X4481" s="3" t="s">
        <v>61</v>
      </c>
      <c r="Y4481" s="3" t="s">
        <v>61</v>
      </c>
      <c r="Z4481" s="3" t="s">
        <v>61</v>
      </c>
      <c r="AA4481" s="3" t="s">
        <v>61</v>
      </c>
      <c r="AB4481" s="18" t="s">
        <v>61</v>
      </c>
    </row>
    <row r="4482" spans="3:28" x14ac:dyDescent="0.2">
      <c r="C4482" s="70"/>
      <c r="D4482" s="67"/>
      <c r="E4482" s="4" t="s">
        <v>42</v>
      </c>
      <c r="F4482" s="52" t="s">
        <v>625</v>
      </c>
      <c r="G4482" s="7">
        <v>20</v>
      </c>
      <c r="H4482" s="17" t="s">
        <v>61</v>
      </c>
      <c r="I4482" s="1">
        <v>5</v>
      </c>
      <c r="J4482" s="1">
        <v>15</v>
      </c>
      <c r="K4482" s="1">
        <v>10</v>
      </c>
      <c r="L4482" s="1">
        <v>75</v>
      </c>
      <c r="M4482" s="1">
        <v>75</v>
      </c>
      <c r="N4482" s="1">
        <v>25</v>
      </c>
      <c r="O4482" s="1">
        <v>55</v>
      </c>
      <c r="P4482" s="1">
        <v>20</v>
      </c>
      <c r="Q4482" s="3" t="s">
        <v>61</v>
      </c>
      <c r="R4482" s="3" t="s">
        <v>61</v>
      </c>
      <c r="S4482" s="1">
        <v>35</v>
      </c>
      <c r="T4482" s="1">
        <v>10</v>
      </c>
      <c r="U4482" s="1">
        <v>10</v>
      </c>
      <c r="V4482" s="3" t="s">
        <v>61</v>
      </c>
      <c r="W4482" s="1">
        <v>90</v>
      </c>
      <c r="X4482" s="1">
        <v>5</v>
      </c>
      <c r="Y4482" s="1">
        <v>25</v>
      </c>
      <c r="Z4482" s="1">
        <v>75</v>
      </c>
      <c r="AA4482" s="1">
        <v>20</v>
      </c>
      <c r="AB4482" s="8">
        <v>335</v>
      </c>
    </row>
    <row r="4483" spans="3:28" x14ac:dyDescent="0.2">
      <c r="C4483" s="70"/>
      <c r="D4483" s="67"/>
      <c r="E4483" s="4" t="s">
        <v>43</v>
      </c>
      <c r="F4483" s="52" t="s">
        <v>625</v>
      </c>
      <c r="G4483" s="7">
        <v>5</v>
      </c>
      <c r="H4483" s="17" t="s">
        <v>61</v>
      </c>
      <c r="I4483" s="1">
        <v>20</v>
      </c>
      <c r="J4483" s="1">
        <v>20</v>
      </c>
      <c r="K4483" s="1">
        <v>60</v>
      </c>
      <c r="L4483" s="1">
        <v>60</v>
      </c>
      <c r="M4483" s="1">
        <v>80</v>
      </c>
      <c r="N4483" s="1">
        <v>80</v>
      </c>
      <c r="O4483" s="1">
        <v>60</v>
      </c>
      <c r="P4483" s="1">
        <v>40</v>
      </c>
      <c r="Q4483" s="3" t="s">
        <v>61</v>
      </c>
      <c r="R4483" s="3" t="s">
        <v>61</v>
      </c>
      <c r="S4483" s="1">
        <v>40</v>
      </c>
      <c r="T4483" s="3" t="s">
        <v>61</v>
      </c>
      <c r="U4483" s="3" t="s">
        <v>61</v>
      </c>
      <c r="V4483" s="3" t="s">
        <v>61</v>
      </c>
      <c r="W4483" s="1">
        <v>100</v>
      </c>
      <c r="X4483" s="1">
        <v>20</v>
      </c>
      <c r="Y4483" s="1">
        <v>60</v>
      </c>
      <c r="Z4483" s="1">
        <v>100</v>
      </c>
      <c r="AA4483" s="1">
        <v>40</v>
      </c>
      <c r="AB4483" s="8">
        <v>460</v>
      </c>
    </row>
    <row r="4484" spans="3:28" x14ac:dyDescent="0.2">
      <c r="C4484" s="70"/>
      <c r="D4484" s="67"/>
      <c r="E4484" s="4" t="s">
        <v>44</v>
      </c>
      <c r="F4484" s="52" t="s">
        <v>625</v>
      </c>
      <c r="G4484" s="7">
        <v>14</v>
      </c>
      <c r="H4484" s="17" t="s">
        <v>61</v>
      </c>
      <c r="I4484" s="3" t="s">
        <v>61</v>
      </c>
      <c r="J4484" s="1">
        <v>14.285714285714</v>
      </c>
      <c r="K4484" s="1">
        <v>7.1428571428570002</v>
      </c>
      <c r="L4484" s="1">
        <v>78.571428571428996</v>
      </c>
      <c r="M4484" s="1">
        <v>78.571428571428996</v>
      </c>
      <c r="N4484" s="1">
        <v>64.285714285713993</v>
      </c>
      <c r="O4484" s="1">
        <v>28.571428571428999</v>
      </c>
      <c r="P4484" s="1">
        <v>14.285714285714</v>
      </c>
      <c r="Q4484" s="3" t="s">
        <v>61</v>
      </c>
      <c r="R4484" s="3" t="s">
        <v>61</v>
      </c>
      <c r="S4484" s="1">
        <v>42.857142857143003</v>
      </c>
      <c r="T4484" s="3" t="s">
        <v>61</v>
      </c>
      <c r="U4484" s="1">
        <v>14.285714285714</v>
      </c>
      <c r="V4484" s="3" t="s">
        <v>61</v>
      </c>
      <c r="W4484" s="1">
        <v>85.714285714286007</v>
      </c>
      <c r="X4484" s="3" t="s">
        <v>61</v>
      </c>
      <c r="Y4484" s="1">
        <v>21.428571428571001</v>
      </c>
      <c r="Z4484" s="1">
        <v>78.571428571428996</v>
      </c>
      <c r="AA4484" s="1">
        <v>14.285714285714</v>
      </c>
      <c r="AB4484" s="8">
        <v>342.857142857143</v>
      </c>
    </row>
    <row r="4485" spans="3:28" x14ac:dyDescent="0.2">
      <c r="C4485" s="70"/>
      <c r="D4485" s="67"/>
      <c r="E4485" s="4" t="s">
        <v>37</v>
      </c>
      <c r="F4485" s="52" t="s">
        <v>625</v>
      </c>
      <c r="G4485" s="7">
        <v>11</v>
      </c>
      <c r="H4485" s="17" t="s">
        <v>61</v>
      </c>
      <c r="I4485" s="3" t="s">
        <v>61</v>
      </c>
      <c r="J4485" s="1">
        <v>27.272727272727</v>
      </c>
      <c r="K4485" s="1">
        <v>9.0909090909089993</v>
      </c>
      <c r="L4485" s="1">
        <v>18.181818181817999</v>
      </c>
      <c r="M4485" s="1">
        <v>36.363636363635997</v>
      </c>
      <c r="N4485" s="1">
        <v>36.363636363635997</v>
      </c>
      <c r="O4485" s="1">
        <v>18.181818181817999</v>
      </c>
      <c r="P4485" s="1">
        <v>18.181818181817999</v>
      </c>
      <c r="Q4485" s="1">
        <v>9.0909090909089993</v>
      </c>
      <c r="R4485" s="3" t="s">
        <v>61</v>
      </c>
      <c r="S4485" s="1">
        <v>36.363636363635997</v>
      </c>
      <c r="T4485" s="3" t="s">
        <v>61</v>
      </c>
      <c r="U4485" s="1">
        <v>27.272727272727</v>
      </c>
      <c r="V4485" s="1">
        <v>9.0909090909089993</v>
      </c>
      <c r="W4485" s="1">
        <v>63.636363636364003</v>
      </c>
      <c r="X4485" s="3" t="s">
        <v>61</v>
      </c>
      <c r="Y4485" s="1">
        <v>36.363636363635997</v>
      </c>
      <c r="Z4485" s="1">
        <v>54.545454545455001</v>
      </c>
      <c r="AA4485" s="1">
        <v>27.272727272727</v>
      </c>
      <c r="AB4485" s="8">
        <v>245.45454545454501</v>
      </c>
    </row>
    <row r="4486" spans="3:28" x14ac:dyDescent="0.2">
      <c r="C4486" s="70"/>
      <c r="D4486" s="66" t="s">
        <v>21</v>
      </c>
      <c r="E4486" s="5" t="s">
        <v>39</v>
      </c>
      <c r="F4486" s="51" t="s">
        <v>624</v>
      </c>
      <c r="G4486" s="6">
        <v>283</v>
      </c>
      <c r="H4486" s="13">
        <v>2.1201413427559999</v>
      </c>
      <c r="I4486" s="2">
        <v>1.413427561837</v>
      </c>
      <c r="J4486" s="2">
        <v>40.636042402827002</v>
      </c>
      <c r="K4486" s="2">
        <v>5.3003533568899996</v>
      </c>
      <c r="L4486" s="2">
        <v>72.791519434628995</v>
      </c>
      <c r="M4486" s="2">
        <v>79.505300353357001</v>
      </c>
      <c r="N4486" s="2">
        <v>66.784452296820007</v>
      </c>
      <c r="O4486" s="2">
        <v>3.1802120141339998</v>
      </c>
      <c r="P4486" s="2">
        <v>19.081272084805999</v>
      </c>
      <c r="Q4486" s="2">
        <v>1.413427561837</v>
      </c>
      <c r="R4486" s="2">
        <v>2.473498233216</v>
      </c>
      <c r="S4486" s="2">
        <v>56.890459363958001</v>
      </c>
      <c r="T4486" s="2">
        <v>4.5936395759720003</v>
      </c>
      <c r="U4486" s="2">
        <v>4.5936395759720003</v>
      </c>
      <c r="V4486" s="2">
        <v>2.8268551236750001</v>
      </c>
      <c r="W4486" s="2">
        <v>92.579505300353006</v>
      </c>
      <c r="X4486" s="2">
        <v>3.533568904594</v>
      </c>
      <c r="Y4486" s="2">
        <v>42.049469964663999</v>
      </c>
      <c r="Z4486" s="2">
        <v>87.632508833922003</v>
      </c>
      <c r="AA4486" s="2">
        <v>20.141342756183999</v>
      </c>
      <c r="AB4486" s="11">
        <v>363.60424028268602</v>
      </c>
    </row>
    <row r="4487" spans="3:28" x14ac:dyDescent="0.2">
      <c r="C4487" s="70"/>
      <c r="D4487" s="67"/>
      <c r="E4487" s="4" t="s">
        <v>40</v>
      </c>
      <c r="F4487" s="52" t="s">
        <v>624</v>
      </c>
      <c r="G4487" s="7">
        <v>435</v>
      </c>
      <c r="H4487" s="9">
        <v>2.7586206896549998</v>
      </c>
      <c r="I4487" s="1">
        <v>3.9080459770110001</v>
      </c>
      <c r="J4487" s="1">
        <v>40.919540229885001</v>
      </c>
      <c r="K4487" s="1">
        <v>11.034482758620999</v>
      </c>
      <c r="L4487" s="1">
        <v>82.988505747125998</v>
      </c>
      <c r="M4487" s="1">
        <v>88.045977011494003</v>
      </c>
      <c r="N4487" s="1">
        <v>79.310344827585993</v>
      </c>
      <c r="O4487" s="1">
        <v>22.298850574713001</v>
      </c>
      <c r="P4487" s="1">
        <v>17.471264367816001</v>
      </c>
      <c r="Q4487" s="1">
        <v>1.149425287356</v>
      </c>
      <c r="R4487" s="1">
        <v>3.6781609195399998</v>
      </c>
      <c r="S4487" s="1">
        <v>60.459770114942998</v>
      </c>
      <c r="T4487" s="1">
        <v>4.3678160919540003</v>
      </c>
      <c r="U4487" s="1">
        <v>1.149425287356</v>
      </c>
      <c r="V4487" s="1">
        <v>1.379310344828</v>
      </c>
      <c r="W4487" s="1">
        <v>97.471264367816005</v>
      </c>
      <c r="X4487" s="1">
        <v>6.666666666667</v>
      </c>
      <c r="Y4487" s="1">
        <v>46.436781609195002</v>
      </c>
      <c r="Z4487" s="1">
        <v>93.103448275861993</v>
      </c>
      <c r="AA4487" s="1">
        <v>18.620689655172001</v>
      </c>
      <c r="AB4487" s="8">
        <v>420.919540229885</v>
      </c>
    </row>
    <row r="4488" spans="3:28" x14ac:dyDescent="0.2">
      <c r="C4488" s="70"/>
      <c r="D4488" s="67"/>
      <c r="E4488" s="4" t="s">
        <v>41</v>
      </c>
      <c r="F4488" s="52" t="s">
        <v>624</v>
      </c>
      <c r="G4488" s="7">
        <v>0</v>
      </c>
      <c r="H4488" s="17" t="s">
        <v>61</v>
      </c>
      <c r="I4488" s="3" t="s">
        <v>61</v>
      </c>
      <c r="J4488" s="3" t="s">
        <v>61</v>
      </c>
      <c r="K4488" s="3" t="s">
        <v>61</v>
      </c>
      <c r="L4488" s="3" t="s">
        <v>61</v>
      </c>
      <c r="M4488" s="3" t="s">
        <v>61</v>
      </c>
      <c r="N4488" s="3" t="s">
        <v>61</v>
      </c>
      <c r="O4488" s="3" t="s">
        <v>61</v>
      </c>
      <c r="P4488" s="3" t="s">
        <v>61</v>
      </c>
      <c r="Q4488" s="3" t="s">
        <v>61</v>
      </c>
      <c r="R4488" s="3" t="s">
        <v>61</v>
      </c>
      <c r="S4488" s="3" t="s">
        <v>61</v>
      </c>
      <c r="T4488" s="3" t="s">
        <v>61</v>
      </c>
      <c r="U4488" s="3" t="s">
        <v>61</v>
      </c>
      <c r="V4488" s="3" t="s">
        <v>61</v>
      </c>
      <c r="W4488" s="3" t="s">
        <v>61</v>
      </c>
      <c r="X4488" s="3" t="s">
        <v>61</v>
      </c>
      <c r="Y4488" s="3" t="s">
        <v>61</v>
      </c>
      <c r="Z4488" s="3" t="s">
        <v>61</v>
      </c>
      <c r="AA4488" s="3" t="s">
        <v>61</v>
      </c>
      <c r="AB4488" s="18" t="s">
        <v>61</v>
      </c>
    </row>
    <row r="4489" spans="3:28" x14ac:dyDescent="0.2">
      <c r="C4489" s="70"/>
      <c r="D4489" s="67"/>
      <c r="E4489" s="4" t="s">
        <v>42</v>
      </c>
      <c r="F4489" s="52" t="s">
        <v>625</v>
      </c>
      <c r="G4489" s="7">
        <v>14</v>
      </c>
      <c r="H4489" s="9">
        <v>7.1428571428570002</v>
      </c>
      <c r="I4489" s="1">
        <v>14.285714285714</v>
      </c>
      <c r="J4489" s="1">
        <v>35.714285714286</v>
      </c>
      <c r="K4489" s="3" t="s">
        <v>61</v>
      </c>
      <c r="L4489" s="1">
        <v>71.428571428571004</v>
      </c>
      <c r="M4489" s="1">
        <v>78.571428571428996</v>
      </c>
      <c r="N4489" s="1">
        <v>57.142857142856997</v>
      </c>
      <c r="O4489" s="3" t="s">
        <v>61</v>
      </c>
      <c r="P4489" s="1">
        <v>28.571428571428999</v>
      </c>
      <c r="Q4489" s="1">
        <v>7.1428571428570002</v>
      </c>
      <c r="R4489" s="3" t="s">
        <v>61</v>
      </c>
      <c r="S4489" s="1">
        <v>28.571428571428999</v>
      </c>
      <c r="T4489" s="3" t="s">
        <v>61</v>
      </c>
      <c r="U4489" s="1">
        <v>7.1428571428570002</v>
      </c>
      <c r="V4489" s="1">
        <v>7.1428571428570002</v>
      </c>
      <c r="W4489" s="1">
        <v>85.714285714286007</v>
      </c>
      <c r="X4489" s="1">
        <v>21.428571428571001</v>
      </c>
      <c r="Y4489" s="1">
        <v>35.714285714286</v>
      </c>
      <c r="Z4489" s="1">
        <v>78.571428571428996</v>
      </c>
      <c r="AA4489" s="1">
        <v>28.571428571428999</v>
      </c>
      <c r="AB4489" s="8">
        <v>342.857142857143</v>
      </c>
    </row>
    <row r="4490" spans="3:28" x14ac:dyDescent="0.2">
      <c r="C4490" s="70"/>
      <c r="D4490" s="67"/>
      <c r="E4490" s="4" t="s">
        <v>43</v>
      </c>
      <c r="F4490" s="52" t="s">
        <v>625</v>
      </c>
      <c r="G4490" s="7">
        <v>5</v>
      </c>
      <c r="H4490" s="17" t="s">
        <v>61</v>
      </c>
      <c r="I4490" s="3" t="s">
        <v>61</v>
      </c>
      <c r="J4490" s="1">
        <v>20</v>
      </c>
      <c r="K4490" s="3" t="s">
        <v>61</v>
      </c>
      <c r="L4490" s="1">
        <v>80</v>
      </c>
      <c r="M4490" s="1">
        <v>100</v>
      </c>
      <c r="N4490" s="1">
        <v>40</v>
      </c>
      <c r="O4490" s="1">
        <v>20</v>
      </c>
      <c r="P4490" s="1">
        <v>40</v>
      </c>
      <c r="Q4490" s="3" t="s">
        <v>61</v>
      </c>
      <c r="R4490" s="3" t="s">
        <v>61</v>
      </c>
      <c r="S4490" s="1">
        <v>60</v>
      </c>
      <c r="T4490" s="1">
        <v>40</v>
      </c>
      <c r="U4490" s="3" t="s">
        <v>61</v>
      </c>
      <c r="V4490" s="3" t="s">
        <v>61</v>
      </c>
      <c r="W4490" s="1">
        <v>100</v>
      </c>
      <c r="X4490" s="3" t="s">
        <v>61</v>
      </c>
      <c r="Y4490" s="1">
        <v>20</v>
      </c>
      <c r="Z4490" s="1">
        <v>100</v>
      </c>
      <c r="AA4490" s="1">
        <v>40</v>
      </c>
      <c r="AB4490" s="8">
        <v>400</v>
      </c>
    </row>
    <row r="4491" spans="3:28" x14ac:dyDescent="0.2">
      <c r="C4491" s="70"/>
      <c r="D4491" s="67"/>
      <c r="E4491" s="4" t="s">
        <v>44</v>
      </c>
      <c r="F4491" s="52" t="s">
        <v>625</v>
      </c>
      <c r="G4491" s="7">
        <v>17</v>
      </c>
      <c r="H4491" s="17" t="s">
        <v>61</v>
      </c>
      <c r="I4491" s="3" t="s">
        <v>61</v>
      </c>
      <c r="J4491" s="1">
        <v>23.529411764706001</v>
      </c>
      <c r="K4491" s="3" t="s">
        <v>61</v>
      </c>
      <c r="L4491" s="1">
        <v>47.058823529412003</v>
      </c>
      <c r="M4491" s="1">
        <v>64.705882352941003</v>
      </c>
      <c r="N4491" s="1">
        <v>47.058823529412003</v>
      </c>
      <c r="O4491" s="1">
        <v>11.764705882353001</v>
      </c>
      <c r="P4491" s="1">
        <v>17.647058823529001</v>
      </c>
      <c r="Q4491" s="3" t="s">
        <v>61</v>
      </c>
      <c r="R4491" s="1">
        <v>5.8823529411760003</v>
      </c>
      <c r="S4491" s="1">
        <v>23.529411764706001</v>
      </c>
      <c r="T4491" s="1">
        <v>17.647058823529001</v>
      </c>
      <c r="U4491" s="1">
        <v>11.764705882353001</v>
      </c>
      <c r="V4491" s="1">
        <v>11.764705882353001</v>
      </c>
      <c r="W4491" s="1">
        <v>76.470588235294002</v>
      </c>
      <c r="X4491" s="3" t="s">
        <v>61</v>
      </c>
      <c r="Y4491" s="1">
        <v>23.529411764706001</v>
      </c>
      <c r="Z4491" s="1">
        <v>76.470588235294002</v>
      </c>
      <c r="AA4491" s="1">
        <v>23.529411764706001</v>
      </c>
      <c r="AB4491" s="8">
        <v>282.35294117647101</v>
      </c>
    </row>
    <row r="4492" spans="3:28" x14ac:dyDescent="0.2">
      <c r="C4492" s="70"/>
      <c r="D4492" s="67"/>
      <c r="E4492" s="4" t="s">
        <v>37</v>
      </c>
      <c r="F4492" s="52" t="s">
        <v>625</v>
      </c>
      <c r="G4492" s="7">
        <v>11</v>
      </c>
      <c r="H4492" s="17" t="s">
        <v>61</v>
      </c>
      <c r="I4492" s="1">
        <v>9.0909090909089993</v>
      </c>
      <c r="J4492" s="1">
        <v>27.272727272727</v>
      </c>
      <c r="K4492" s="1">
        <v>9.0909090909089993</v>
      </c>
      <c r="L4492" s="1">
        <v>72.727272727273004</v>
      </c>
      <c r="M4492" s="1">
        <v>54.545454545455001</v>
      </c>
      <c r="N4492" s="1">
        <v>45.454545454544999</v>
      </c>
      <c r="O4492" s="3" t="s">
        <v>61</v>
      </c>
      <c r="P4492" s="1">
        <v>18.181818181817999</v>
      </c>
      <c r="Q4492" s="3" t="s">
        <v>61</v>
      </c>
      <c r="R4492" s="3" t="s">
        <v>61</v>
      </c>
      <c r="S4492" s="1">
        <v>45.454545454544999</v>
      </c>
      <c r="T4492" s="3" t="s">
        <v>61</v>
      </c>
      <c r="U4492" s="1">
        <v>27.272727272727</v>
      </c>
      <c r="V4492" s="3" t="s">
        <v>61</v>
      </c>
      <c r="W4492" s="1">
        <v>72.727272727273004</v>
      </c>
      <c r="X4492" s="1">
        <v>9.0909090909089993</v>
      </c>
      <c r="Y4492" s="1">
        <v>27.272727272727</v>
      </c>
      <c r="Z4492" s="1">
        <v>63.636363636364003</v>
      </c>
      <c r="AA4492" s="1">
        <v>18.181818181817999</v>
      </c>
      <c r="AB4492" s="8">
        <v>309.09090909090901</v>
      </c>
    </row>
    <row r="4493" spans="3:28" x14ac:dyDescent="0.2">
      <c r="C4493" s="66" t="s">
        <v>45</v>
      </c>
      <c r="D4493" s="64" t="s">
        <v>19</v>
      </c>
      <c r="E4493" s="5" t="s">
        <v>46</v>
      </c>
      <c r="F4493" s="51" t="s">
        <v>624</v>
      </c>
      <c r="G4493" s="6">
        <v>770</v>
      </c>
      <c r="H4493" s="13">
        <v>1.818181818182</v>
      </c>
      <c r="I4493" s="2">
        <v>5.7142857142860004</v>
      </c>
      <c r="J4493" s="2">
        <v>33.766233766234002</v>
      </c>
      <c r="K4493" s="2">
        <v>11.688311688312</v>
      </c>
      <c r="L4493" s="2">
        <v>78.051948051948003</v>
      </c>
      <c r="M4493" s="2">
        <v>84.155844155843994</v>
      </c>
      <c r="N4493" s="2">
        <v>71.428571428571004</v>
      </c>
      <c r="O4493" s="2">
        <v>23.636363636363999</v>
      </c>
      <c r="P4493" s="2">
        <v>16.623376623376998</v>
      </c>
      <c r="Q4493" s="2">
        <v>0.90909090909099999</v>
      </c>
      <c r="R4493" s="2">
        <v>1.948051948052</v>
      </c>
      <c r="S4493" s="2">
        <v>51.818181818181998</v>
      </c>
      <c r="T4493" s="2">
        <v>2.337662337662</v>
      </c>
      <c r="U4493" s="2">
        <v>4.2857142857139996</v>
      </c>
      <c r="V4493" s="2">
        <v>2.077922077922</v>
      </c>
      <c r="W4493" s="2">
        <v>93.636363636363996</v>
      </c>
      <c r="X4493" s="2">
        <v>7.5324675324679999</v>
      </c>
      <c r="Y4493" s="2">
        <v>40.519480519481</v>
      </c>
      <c r="Z4493" s="2">
        <v>89.220779220778994</v>
      </c>
      <c r="AA4493" s="2">
        <v>17.142857142857</v>
      </c>
      <c r="AB4493" s="11">
        <v>390.25974025974</v>
      </c>
    </row>
    <row r="4494" spans="3:28" ht="26" x14ac:dyDescent="0.2">
      <c r="C4494" s="70"/>
      <c r="D4494" s="65"/>
      <c r="E4494" s="4" t="s">
        <v>47</v>
      </c>
      <c r="F4494" s="52" t="s">
        <v>624</v>
      </c>
      <c r="G4494" s="7">
        <v>335</v>
      </c>
      <c r="H4494" s="9">
        <v>2.985074626866</v>
      </c>
      <c r="I4494" s="1">
        <v>3.5820895522390002</v>
      </c>
      <c r="J4494" s="1">
        <v>38.208955223880999</v>
      </c>
      <c r="K4494" s="1">
        <v>11.343283582090001</v>
      </c>
      <c r="L4494" s="1">
        <v>73.432835820896003</v>
      </c>
      <c r="M4494" s="1">
        <v>80.298507462686999</v>
      </c>
      <c r="N4494" s="1">
        <v>71.641791044775999</v>
      </c>
      <c r="O4494" s="1">
        <v>18.208955223880999</v>
      </c>
      <c r="P4494" s="1">
        <v>17.611940298507001</v>
      </c>
      <c r="Q4494" s="1">
        <v>0.89552238805999995</v>
      </c>
      <c r="R4494" s="1">
        <v>4.1791044776120003</v>
      </c>
      <c r="S4494" s="1">
        <v>54.925373134327998</v>
      </c>
      <c r="T4494" s="1">
        <v>5.0746268656720002</v>
      </c>
      <c r="U4494" s="1">
        <v>2.3880597014929998</v>
      </c>
      <c r="V4494" s="1">
        <v>2.6865671641789999</v>
      </c>
      <c r="W4494" s="1">
        <v>94.925373134327998</v>
      </c>
      <c r="X4494" s="1">
        <v>6.5671641791040001</v>
      </c>
      <c r="Y4494" s="1">
        <v>44.776119402985003</v>
      </c>
      <c r="Z4494" s="1">
        <v>88.955223880597003</v>
      </c>
      <c r="AA4494" s="1">
        <v>19.701492537313001</v>
      </c>
      <c r="AB4494" s="8">
        <v>387.46268656716398</v>
      </c>
    </row>
    <row r="4495" spans="3:28" x14ac:dyDescent="0.2">
      <c r="C4495" s="70"/>
      <c r="D4495" s="65"/>
      <c r="E4495" s="4" t="s">
        <v>48</v>
      </c>
      <c r="F4495" s="52" t="s">
        <v>625</v>
      </c>
      <c r="G4495" s="7">
        <v>34</v>
      </c>
      <c r="H4495" s="17" t="s">
        <v>61</v>
      </c>
      <c r="I4495" s="3" t="s">
        <v>61</v>
      </c>
      <c r="J4495" s="1">
        <v>26.470588235293999</v>
      </c>
      <c r="K4495" s="1">
        <v>8.8235294117649996</v>
      </c>
      <c r="L4495" s="1">
        <v>76.470588235294002</v>
      </c>
      <c r="M4495" s="1">
        <v>85.294117647058997</v>
      </c>
      <c r="N4495" s="1">
        <v>58.823529411765001</v>
      </c>
      <c r="O4495" s="1">
        <v>20.588235294118</v>
      </c>
      <c r="P4495" s="1">
        <v>20.588235294118</v>
      </c>
      <c r="Q4495" s="1">
        <v>2.9411764705880001</v>
      </c>
      <c r="R4495" s="1">
        <v>2.9411764705880001</v>
      </c>
      <c r="S4495" s="1">
        <v>41.176470588234999</v>
      </c>
      <c r="T4495" s="1">
        <v>5.8823529411760003</v>
      </c>
      <c r="U4495" s="1">
        <v>2.9411764705880001</v>
      </c>
      <c r="V4495" s="1">
        <v>5.8823529411760003</v>
      </c>
      <c r="W4495" s="1">
        <v>91.176470588235006</v>
      </c>
      <c r="X4495" s="3" t="s">
        <v>61</v>
      </c>
      <c r="Y4495" s="1">
        <v>32.352941176470999</v>
      </c>
      <c r="Z4495" s="1">
        <v>85.294117647058997</v>
      </c>
      <c r="AA4495" s="1">
        <v>26.470588235293999</v>
      </c>
      <c r="AB4495" s="8">
        <v>358.82352941176498</v>
      </c>
    </row>
    <row r="4496" spans="3:28" ht="39" x14ac:dyDescent="0.2">
      <c r="C4496" s="70"/>
      <c r="D4496" s="65"/>
      <c r="E4496" s="4" t="s">
        <v>49</v>
      </c>
      <c r="F4496" s="52" t="s">
        <v>624</v>
      </c>
      <c r="G4496" s="7">
        <v>318</v>
      </c>
      <c r="H4496" s="9">
        <v>1.5723270440249999</v>
      </c>
      <c r="I4496" s="1">
        <v>1.5723270440249999</v>
      </c>
      <c r="J4496" s="1">
        <v>28.301886792453001</v>
      </c>
      <c r="K4496" s="1">
        <v>9.7484276729559998</v>
      </c>
      <c r="L4496" s="1">
        <v>71.698113207546996</v>
      </c>
      <c r="M4496" s="1">
        <v>76.100628930818004</v>
      </c>
      <c r="N4496" s="1">
        <v>66.352201257862006</v>
      </c>
      <c r="O4496" s="1">
        <v>13.207547169811001</v>
      </c>
      <c r="P4496" s="1">
        <v>19.182389937107001</v>
      </c>
      <c r="Q4496" s="1">
        <v>2.2012578616349998</v>
      </c>
      <c r="R4496" s="1">
        <v>2.8301886792449999</v>
      </c>
      <c r="S4496" s="1">
        <v>47.798742138365</v>
      </c>
      <c r="T4496" s="1">
        <v>4.4025157232699996</v>
      </c>
      <c r="U4496" s="1">
        <v>7.2327044025160001</v>
      </c>
      <c r="V4496" s="1">
        <v>1.88679245283</v>
      </c>
      <c r="W4496" s="1">
        <v>90.880503144654</v>
      </c>
      <c r="X4496" s="1">
        <v>3.1446540880499998</v>
      </c>
      <c r="Y4496" s="1">
        <v>33.962264150943</v>
      </c>
      <c r="Z4496" s="1">
        <v>83.647798742137994</v>
      </c>
      <c r="AA4496" s="1">
        <v>20.754716981131999</v>
      </c>
      <c r="AB4496" s="8">
        <v>354.08805031446502</v>
      </c>
    </row>
    <row r="4497" spans="2:28" x14ac:dyDescent="0.2">
      <c r="C4497" s="70"/>
      <c r="D4497" s="65"/>
      <c r="E4497" s="4" t="s">
        <v>50</v>
      </c>
      <c r="F4497" s="52" t="s">
        <v>625</v>
      </c>
      <c r="G4497" s="7">
        <v>18</v>
      </c>
      <c r="H4497" s="17" t="s">
        <v>61</v>
      </c>
      <c r="I4497" s="3" t="s">
        <v>61</v>
      </c>
      <c r="J4497" s="1">
        <v>5.5555555555560003</v>
      </c>
      <c r="K4497" s="1">
        <v>11.111111111111001</v>
      </c>
      <c r="L4497" s="1">
        <v>38.888888888888999</v>
      </c>
      <c r="M4497" s="1">
        <v>61.111111111111001</v>
      </c>
      <c r="N4497" s="1">
        <v>61.111111111111001</v>
      </c>
      <c r="O4497" s="3" t="s">
        <v>61</v>
      </c>
      <c r="P4497" s="1">
        <v>5.5555555555560003</v>
      </c>
      <c r="Q4497" s="3" t="s">
        <v>61</v>
      </c>
      <c r="R4497" s="1">
        <v>11.111111111111001</v>
      </c>
      <c r="S4497" s="1">
        <v>33.333333333333002</v>
      </c>
      <c r="T4497" s="1">
        <v>11.111111111111001</v>
      </c>
      <c r="U4497" s="1">
        <v>5.5555555555560003</v>
      </c>
      <c r="V4497" s="1">
        <v>5.5555555555560003</v>
      </c>
      <c r="W4497" s="1">
        <v>88.888888888888999</v>
      </c>
      <c r="X4497" s="3" t="s">
        <v>61</v>
      </c>
      <c r="Y4497" s="1">
        <v>16.666666666666998</v>
      </c>
      <c r="Z4497" s="1">
        <v>83.333333333333002</v>
      </c>
      <c r="AA4497" s="1">
        <v>11.111111111111001</v>
      </c>
      <c r="AB4497" s="8">
        <v>250</v>
      </c>
    </row>
    <row r="4498" spans="2:28" x14ac:dyDescent="0.2">
      <c r="C4498" s="70"/>
      <c r="D4498" s="65"/>
      <c r="E4498" s="4" t="s">
        <v>44</v>
      </c>
      <c r="F4498" s="52" t="s">
        <v>625</v>
      </c>
      <c r="G4498" s="7">
        <v>25</v>
      </c>
      <c r="H4498" s="17" t="s">
        <v>61</v>
      </c>
      <c r="I4498" s="1">
        <v>4</v>
      </c>
      <c r="J4498" s="1">
        <v>36</v>
      </c>
      <c r="K4498" s="1">
        <v>4</v>
      </c>
      <c r="L4498" s="1">
        <v>76</v>
      </c>
      <c r="M4498" s="1">
        <v>72</v>
      </c>
      <c r="N4498" s="1">
        <v>52</v>
      </c>
      <c r="O4498" s="1">
        <v>16</v>
      </c>
      <c r="P4498" s="1">
        <v>12</v>
      </c>
      <c r="Q4498" s="1">
        <v>8</v>
      </c>
      <c r="R4498" s="3" t="s">
        <v>61</v>
      </c>
      <c r="S4498" s="1">
        <v>44</v>
      </c>
      <c r="T4498" s="3" t="s">
        <v>61</v>
      </c>
      <c r="U4498" s="1">
        <v>4</v>
      </c>
      <c r="V4498" s="1">
        <v>4</v>
      </c>
      <c r="W4498" s="1">
        <v>92</v>
      </c>
      <c r="X4498" s="1">
        <v>4</v>
      </c>
      <c r="Y4498" s="1">
        <v>36</v>
      </c>
      <c r="Z4498" s="1">
        <v>72</v>
      </c>
      <c r="AA4498" s="1">
        <v>20</v>
      </c>
      <c r="AB4498" s="8">
        <v>332</v>
      </c>
    </row>
    <row r="4499" spans="2:28" x14ac:dyDescent="0.2">
      <c r="C4499" s="70"/>
      <c r="D4499" s="65"/>
      <c r="E4499" s="4" t="s">
        <v>37</v>
      </c>
      <c r="F4499" s="52" t="s">
        <v>625</v>
      </c>
      <c r="G4499" s="7">
        <v>28</v>
      </c>
      <c r="H4499" s="17" t="s">
        <v>61</v>
      </c>
      <c r="I4499" s="1">
        <v>10.714285714286</v>
      </c>
      <c r="J4499" s="1">
        <v>42.857142857143003</v>
      </c>
      <c r="K4499" s="1">
        <v>21.428571428571001</v>
      </c>
      <c r="L4499" s="1">
        <v>57.142857142856997</v>
      </c>
      <c r="M4499" s="1">
        <v>64.285714285713993</v>
      </c>
      <c r="N4499" s="1">
        <v>50</v>
      </c>
      <c r="O4499" s="1">
        <v>17.857142857143</v>
      </c>
      <c r="P4499" s="1">
        <v>14.285714285714</v>
      </c>
      <c r="Q4499" s="1">
        <v>3.5714285714290002</v>
      </c>
      <c r="R4499" s="3" t="s">
        <v>61</v>
      </c>
      <c r="S4499" s="1">
        <v>35.714285714286</v>
      </c>
      <c r="T4499" s="1">
        <v>3.5714285714290002</v>
      </c>
      <c r="U4499" s="1">
        <v>3.5714285714290002</v>
      </c>
      <c r="V4499" s="1">
        <v>7.1428571428570002</v>
      </c>
      <c r="W4499" s="1">
        <v>89.285714285713993</v>
      </c>
      <c r="X4499" s="1">
        <v>10.714285714286</v>
      </c>
      <c r="Y4499" s="1">
        <v>50</v>
      </c>
      <c r="Z4499" s="1">
        <v>67.857142857143003</v>
      </c>
      <c r="AA4499" s="1">
        <v>17.857142857143</v>
      </c>
      <c r="AB4499" s="8">
        <v>332.142857142857</v>
      </c>
    </row>
    <row r="4500" spans="2:28" x14ac:dyDescent="0.2">
      <c r="C4500" s="70"/>
      <c r="D4500" s="65"/>
      <c r="E4500" s="4" t="s">
        <v>51</v>
      </c>
      <c r="F4500" s="52" t="s">
        <v>624</v>
      </c>
      <c r="G4500" s="7">
        <v>1105</v>
      </c>
      <c r="H4500" s="9">
        <v>2.171945701357</v>
      </c>
      <c r="I4500" s="1">
        <v>5.0678733031669996</v>
      </c>
      <c r="J4500" s="1">
        <v>35.113122171946003</v>
      </c>
      <c r="K4500" s="1">
        <v>11.58371040724</v>
      </c>
      <c r="L4500" s="1">
        <v>76.651583710406996</v>
      </c>
      <c r="M4500" s="1">
        <v>82.986425339367003</v>
      </c>
      <c r="N4500" s="1">
        <v>71.493212669683004</v>
      </c>
      <c r="O4500" s="1">
        <v>21.990950226243999</v>
      </c>
      <c r="P4500" s="1">
        <v>16.923076923077002</v>
      </c>
      <c r="Q4500" s="1">
        <v>0.904977375566</v>
      </c>
      <c r="R4500" s="1">
        <v>2.6244343891400002</v>
      </c>
      <c r="S4500" s="1">
        <v>52.760180995474997</v>
      </c>
      <c r="T4500" s="1">
        <v>3.1674208144799998</v>
      </c>
      <c r="U4500" s="1">
        <v>3.7104072398189998</v>
      </c>
      <c r="V4500" s="1">
        <v>2.262443438914</v>
      </c>
      <c r="W4500" s="1">
        <v>94.027149321267004</v>
      </c>
      <c r="X4500" s="1">
        <v>7.2398190045249997</v>
      </c>
      <c r="Y4500" s="1">
        <v>41.809954751131002</v>
      </c>
      <c r="Z4500" s="1">
        <v>89.140271493213007</v>
      </c>
      <c r="AA4500" s="1">
        <v>17.918552036198999</v>
      </c>
      <c r="AB4500" s="8">
        <v>389.41176470588198</v>
      </c>
    </row>
    <row r="4501" spans="2:28" x14ac:dyDescent="0.2">
      <c r="C4501" s="70"/>
      <c r="D4501" s="65"/>
      <c r="E4501" s="4" t="s">
        <v>52</v>
      </c>
      <c r="F4501" s="52" t="s">
        <v>624</v>
      </c>
      <c r="G4501" s="7">
        <v>352</v>
      </c>
      <c r="H4501" s="9">
        <v>1.4204545454549999</v>
      </c>
      <c r="I4501" s="1">
        <v>1.4204545454549999</v>
      </c>
      <c r="J4501" s="1">
        <v>28.125</v>
      </c>
      <c r="K4501" s="1">
        <v>9.6590909090910007</v>
      </c>
      <c r="L4501" s="1">
        <v>72.159090909091006</v>
      </c>
      <c r="M4501" s="1">
        <v>76.988636363636004</v>
      </c>
      <c r="N4501" s="1">
        <v>65.625</v>
      </c>
      <c r="O4501" s="1">
        <v>13.920454545455</v>
      </c>
      <c r="P4501" s="1">
        <v>19.318181818182001</v>
      </c>
      <c r="Q4501" s="1">
        <v>2.2727272727269998</v>
      </c>
      <c r="R4501" s="1">
        <v>2.8409090909089998</v>
      </c>
      <c r="S4501" s="1">
        <v>47.159090909090999</v>
      </c>
      <c r="T4501" s="1">
        <v>4.5454545454549997</v>
      </c>
      <c r="U4501" s="1">
        <v>6.8181818181820004</v>
      </c>
      <c r="V4501" s="1">
        <v>2.2727272727269998</v>
      </c>
      <c r="W4501" s="1">
        <v>90.909090909091006</v>
      </c>
      <c r="X4501" s="1">
        <v>2.8409090909089998</v>
      </c>
      <c r="Y4501" s="1">
        <v>33.806818181818002</v>
      </c>
      <c r="Z4501" s="1">
        <v>83.806818181818002</v>
      </c>
      <c r="AA4501" s="1">
        <v>21.306818181817999</v>
      </c>
      <c r="AB4501" s="8">
        <v>354.54545454545502</v>
      </c>
    </row>
    <row r="4502" spans="2:28" x14ac:dyDescent="0.2">
      <c r="C4502" s="66" t="s">
        <v>53</v>
      </c>
      <c r="D4502" s="64" t="s">
        <v>19</v>
      </c>
      <c r="E4502" s="5" t="s">
        <v>54</v>
      </c>
      <c r="F4502" s="51" t="s">
        <v>624</v>
      </c>
      <c r="G4502" s="6">
        <v>513</v>
      </c>
      <c r="H4502" s="13">
        <v>2.3391812865500001</v>
      </c>
      <c r="I4502" s="2">
        <v>4.6783625730990002</v>
      </c>
      <c r="J4502" s="2">
        <v>33.918128654970999</v>
      </c>
      <c r="K4502" s="2">
        <v>12.280701754386</v>
      </c>
      <c r="L4502" s="2">
        <v>73.684210526315994</v>
      </c>
      <c r="M4502" s="2">
        <v>79.532163742690003</v>
      </c>
      <c r="N4502" s="2">
        <v>66.471734892788007</v>
      </c>
      <c r="O4502" s="2">
        <v>21.247563352827001</v>
      </c>
      <c r="P4502" s="2">
        <v>18.12865497076</v>
      </c>
      <c r="Q4502" s="2">
        <v>1.7543859649119999</v>
      </c>
      <c r="R4502" s="2">
        <v>3.7037037037039999</v>
      </c>
      <c r="S4502" s="2">
        <v>54.580896686160003</v>
      </c>
      <c r="T4502" s="2">
        <v>5.0682261208580002</v>
      </c>
      <c r="U4502" s="2">
        <v>4.0935672514619998</v>
      </c>
      <c r="V4502" s="2">
        <v>2.5341130604290001</v>
      </c>
      <c r="W4502" s="2">
        <v>93.372319688109002</v>
      </c>
      <c r="X4502" s="2">
        <v>7.0175438596489998</v>
      </c>
      <c r="Y4502" s="2">
        <v>40.740740740741003</v>
      </c>
      <c r="Z4502" s="2">
        <v>85.769980506823003</v>
      </c>
      <c r="AA4502" s="2">
        <v>19.883040935673002</v>
      </c>
      <c r="AB4502" s="11">
        <v>384.01559454190999</v>
      </c>
    </row>
    <row r="4503" spans="2:28" x14ac:dyDescent="0.2">
      <c r="C4503" s="70"/>
      <c r="D4503" s="65"/>
      <c r="E4503" s="4" t="s">
        <v>55</v>
      </c>
      <c r="F4503" s="52" t="s">
        <v>624</v>
      </c>
      <c r="G4503" s="7">
        <v>639</v>
      </c>
      <c r="H4503" s="9">
        <v>0.93896713615000005</v>
      </c>
      <c r="I4503" s="1">
        <v>4.5383411580589996</v>
      </c>
      <c r="J4503" s="1">
        <v>32.707355242566997</v>
      </c>
      <c r="K4503" s="1">
        <v>10.798122065728</v>
      </c>
      <c r="L4503" s="1">
        <v>76.056338028168994</v>
      </c>
      <c r="M4503" s="1">
        <v>82.159624413146005</v>
      </c>
      <c r="N4503" s="1">
        <v>71.361502347417996</v>
      </c>
      <c r="O4503" s="1">
        <v>18.779342723005001</v>
      </c>
      <c r="P4503" s="1">
        <v>16.744913928012998</v>
      </c>
      <c r="Q4503" s="1">
        <v>1.5649452269170001</v>
      </c>
      <c r="R4503" s="1">
        <v>2.660406885759</v>
      </c>
      <c r="S4503" s="1">
        <v>51.330203442878997</v>
      </c>
      <c r="T4503" s="1">
        <v>2.973395931142</v>
      </c>
      <c r="U4503" s="1">
        <v>4.2253521126760001</v>
      </c>
      <c r="V4503" s="1">
        <v>2.973395931142</v>
      </c>
      <c r="W4503" s="1">
        <v>92.801251956182</v>
      </c>
      <c r="X4503" s="1">
        <v>5.4773082942100002</v>
      </c>
      <c r="Y4503" s="1">
        <v>39.123630672925998</v>
      </c>
      <c r="Z4503" s="1">
        <v>87.949921752739002</v>
      </c>
      <c r="AA4503" s="1">
        <v>18.309859154929999</v>
      </c>
      <c r="AB4503" s="8">
        <v>379.81220657276998</v>
      </c>
    </row>
    <row r="4504" spans="2:28" x14ac:dyDescent="0.2">
      <c r="C4504" s="70"/>
      <c r="D4504" s="65"/>
      <c r="E4504" s="4" t="s">
        <v>56</v>
      </c>
      <c r="F4504" s="52" t="s">
        <v>624</v>
      </c>
      <c r="G4504" s="7">
        <v>376</v>
      </c>
      <c r="H4504" s="9">
        <v>2.925531914894</v>
      </c>
      <c r="I4504" s="1">
        <v>3.1914893617020001</v>
      </c>
      <c r="J4504" s="1">
        <v>33.510638297871999</v>
      </c>
      <c r="K4504" s="1">
        <v>10.372340425532</v>
      </c>
      <c r="L4504" s="1">
        <v>74.202127659574003</v>
      </c>
      <c r="M4504" s="1">
        <v>80.319148936169995</v>
      </c>
      <c r="N4504" s="1">
        <v>69.680851063830005</v>
      </c>
      <c r="O4504" s="1">
        <v>19.148936170212998</v>
      </c>
      <c r="P4504" s="1">
        <v>16.755319148936</v>
      </c>
      <c r="Q4504" s="1">
        <v>0.53191489361699995</v>
      </c>
      <c r="R4504" s="1">
        <v>1.3297872340429999</v>
      </c>
      <c r="S4504" s="1">
        <v>44.680851063829998</v>
      </c>
      <c r="T4504" s="1">
        <v>2.393617021277</v>
      </c>
      <c r="U4504" s="1">
        <v>5.3191489361700004</v>
      </c>
      <c r="V4504" s="1">
        <v>1.3297872340429999</v>
      </c>
      <c r="W4504" s="1">
        <v>93.351063829786995</v>
      </c>
      <c r="X4504" s="1">
        <v>6.1170212765959997</v>
      </c>
      <c r="Y4504" s="1">
        <v>39.361702127660003</v>
      </c>
      <c r="Z4504" s="1">
        <v>87.765957446808997</v>
      </c>
      <c r="AA4504" s="1">
        <v>17.553191489362</v>
      </c>
      <c r="AB4504" s="8">
        <v>365.691489361702</v>
      </c>
    </row>
    <row r="4505" spans="2:28" x14ac:dyDescent="0.2">
      <c r="C4505" s="66" t="s">
        <v>57</v>
      </c>
      <c r="D4505" s="64" t="s">
        <v>19</v>
      </c>
      <c r="E4505" s="5" t="s">
        <v>58</v>
      </c>
      <c r="F4505" s="51" t="s">
        <v>624</v>
      </c>
      <c r="G4505" s="6">
        <v>537</v>
      </c>
      <c r="H4505" s="13">
        <v>2.9795158286780001</v>
      </c>
      <c r="I4505" s="2">
        <v>4.0968342644320002</v>
      </c>
      <c r="J4505" s="2">
        <v>37.430167597764999</v>
      </c>
      <c r="K4505" s="2">
        <v>13.221601489757999</v>
      </c>
      <c r="L4505" s="2">
        <v>74.301675977654</v>
      </c>
      <c r="M4505" s="2">
        <v>80.074487895716999</v>
      </c>
      <c r="N4505" s="2">
        <v>68.156424581005993</v>
      </c>
      <c r="O4505" s="2">
        <v>20.297951582867999</v>
      </c>
      <c r="P4505" s="2">
        <v>18.994413407821</v>
      </c>
      <c r="Q4505" s="2">
        <v>1.8621973929240001</v>
      </c>
      <c r="R4505" s="2">
        <v>3.5381750465550001</v>
      </c>
      <c r="S4505" s="2">
        <v>52.700186219739003</v>
      </c>
      <c r="T4505" s="2">
        <v>4.6554934823089997</v>
      </c>
      <c r="U4505" s="2">
        <v>5.0279329608939998</v>
      </c>
      <c r="V4505" s="2">
        <v>2.2346368715080001</v>
      </c>
      <c r="W4505" s="2">
        <v>92.737430167598006</v>
      </c>
      <c r="X4505" s="2">
        <v>7.0763500931100003</v>
      </c>
      <c r="Y4505" s="2">
        <v>44.134078212291001</v>
      </c>
      <c r="Z4505" s="2">
        <v>87.150837988827007</v>
      </c>
      <c r="AA4505" s="2">
        <v>20.484171322160002</v>
      </c>
      <c r="AB4505" s="11">
        <v>389.57169459962802</v>
      </c>
    </row>
    <row r="4506" spans="2:28" x14ac:dyDescent="0.2">
      <c r="C4506" s="67"/>
      <c r="D4506" s="65"/>
      <c r="E4506" s="4" t="s">
        <v>59</v>
      </c>
      <c r="F4506" s="52" t="s">
        <v>624</v>
      </c>
      <c r="G4506" s="7">
        <v>682</v>
      </c>
      <c r="H4506" s="9">
        <v>1.3196480938420001</v>
      </c>
      <c r="I4506" s="1">
        <v>4.6920821114370002</v>
      </c>
      <c r="J4506" s="1">
        <v>31.378299120234999</v>
      </c>
      <c r="K4506" s="1">
        <v>10.557184750733001</v>
      </c>
      <c r="L4506" s="1">
        <v>73.900293255131999</v>
      </c>
      <c r="M4506" s="1">
        <v>80.791788856305004</v>
      </c>
      <c r="N4506" s="1">
        <v>69.354838709676997</v>
      </c>
      <c r="O4506" s="1">
        <v>18.475073313783</v>
      </c>
      <c r="P4506" s="1">
        <v>16.568914956012001</v>
      </c>
      <c r="Q4506" s="1">
        <v>1.3196480938420001</v>
      </c>
      <c r="R4506" s="1">
        <v>2.346041055718</v>
      </c>
      <c r="S4506" s="1">
        <v>51.026392961877001</v>
      </c>
      <c r="T4506" s="1">
        <v>3.0791788856300002</v>
      </c>
      <c r="U4506" s="1">
        <v>3.812316715543</v>
      </c>
      <c r="V4506" s="1">
        <v>2.7859237536660002</v>
      </c>
      <c r="W4506" s="1">
        <v>93.401759530792006</v>
      </c>
      <c r="X4506" s="1">
        <v>6.011730205279</v>
      </c>
      <c r="Y4506" s="1">
        <v>37.976539589443</v>
      </c>
      <c r="Z4506" s="1">
        <v>86.950146627565999</v>
      </c>
      <c r="AA4506" s="1">
        <v>18.035190615836001</v>
      </c>
      <c r="AB4506" s="8">
        <v>371.407624633431</v>
      </c>
    </row>
    <row r="4507" spans="2:28" x14ac:dyDescent="0.2">
      <c r="C4507" s="71"/>
      <c r="D4507" s="68"/>
      <c r="E4507" s="19" t="s">
        <v>60</v>
      </c>
      <c r="F4507" s="53" t="s">
        <v>624</v>
      </c>
      <c r="G4507" s="21">
        <v>309</v>
      </c>
      <c r="H4507" s="36">
        <v>1.2944983818769999</v>
      </c>
      <c r="I4507" s="16">
        <v>3.559870550162</v>
      </c>
      <c r="J4507" s="16">
        <v>30.420711974109999</v>
      </c>
      <c r="K4507" s="16">
        <v>9.0614886731389994</v>
      </c>
      <c r="L4507" s="16">
        <v>77.669902912620998</v>
      </c>
      <c r="M4507" s="16">
        <v>82.200647249190993</v>
      </c>
      <c r="N4507" s="16">
        <v>71.197411003235999</v>
      </c>
      <c r="O4507" s="16">
        <v>21.359223300970999</v>
      </c>
      <c r="P4507" s="16">
        <v>15.533980582524</v>
      </c>
      <c r="Q4507" s="16">
        <v>0.64724919093900002</v>
      </c>
      <c r="R4507" s="16">
        <v>1.9417475728160001</v>
      </c>
      <c r="S4507" s="16">
        <v>46.925566343042</v>
      </c>
      <c r="T4507" s="16">
        <v>2.5889967637539999</v>
      </c>
      <c r="U4507" s="16">
        <v>4.8543689320389998</v>
      </c>
      <c r="V4507" s="16">
        <v>1.9417475728160001</v>
      </c>
      <c r="W4507" s="16">
        <v>93.203883495146002</v>
      </c>
      <c r="X4507" s="16">
        <v>4.8543689320389998</v>
      </c>
      <c r="Y4507" s="16">
        <v>35.922330097086999</v>
      </c>
      <c r="Z4507" s="16">
        <v>87.702265372168</v>
      </c>
      <c r="AA4507" s="16">
        <v>16.828478964401</v>
      </c>
      <c r="AB4507" s="34">
        <v>371.19741100323603</v>
      </c>
    </row>
    <row r="4508" spans="2:28" x14ac:dyDescent="0.2">
      <c r="C4508" s="44" t="s">
        <v>626</v>
      </c>
    </row>
    <row r="4509" spans="2:28" x14ac:dyDescent="0.2">
      <c r="B4509" s="22" t="str">
        <f xml:space="preserve"> HYPERLINK("#'目次'!B60", "[54]")</f>
        <v>[54]</v>
      </c>
      <c r="C4509" s="58" t="s">
        <v>616</v>
      </c>
      <c r="D4509" s="59"/>
      <c r="E4509" s="59"/>
      <c r="F4509" s="59"/>
      <c r="G4509" s="59"/>
      <c r="H4509" s="59"/>
      <c r="I4509" s="59"/>
      <c r="J4509" s="59"/>
      <c r="K4509" s="59"/>
      <c r="L4509" s="59"/>
      <c r="M4509" s="59"/>
      <c r="N4509" s="59"/>
      <c r="O4509" s="59"/>
      <c r="P4509" s="59"/>
      <c r="Q4509" s="59"/>
      <c r="R4509" s="59"/>
      <c r="S4509" s="59"/>
      <c r="T4509" s="59"/>
      <c r="U4509" s="59"/>
      <c r="V4509" s="59"/>
    </row>
    <row r="4510" spans="2:28" x14ac:dyDescent="0.2">
      <c r="C4510" s="44" t="s">
        <v>617</v>
      </c>
    </row>
    <row r="4512" spans="2:28" x14ac:dyDescent="0.2">
      <c r="C4512" s="58" t="s">
        <v>13</v>
      </c>
      <c r="D4512" s="59"/>
      <c r="E4512" s="59"/>
      <c r="F4512" s="59"/>
      <c r="G4512" s="59"/>
      <c r="H4512" s="59"/>
      <c r="I4512" s="59"/>
      <c r="J4512" s="59"/>
      <c r="K4512" s="59"/>
      <c r="L4512" s="59"/>
      <c r="M4512" s="59"/>
      <c r="N4512" s="59"/>
      <c r="O4512" s="59"/>
      <c r="P4512" s="59"/>
      <c r="Q4512" s="59"/>
      <c r="R4512" s="59"/>
      <c r="S4512" s="59"/>
      <c r="T4512" s="59"/>
      <c r="U4512" s="59"/>
      <c r="V4512" s="59"/>
    </row>
    <row r="4513" spans="3:10" x14ac:dyDescent="0.2">
      <c r="C4513" s="60"/>
      <c r="D4513" s="61"/>
      <c r="E4513" s="61"/>
      <c r="F4513" s="61"/>
      <c r="G4513" s="20" t="s">
        <v>14</v>
      </c>
      <c r="H4513" s="25" t="s">
        <v>58</v>
      </c>
      <c r="I4513" s="10" t="s">
        <v>59</v>
      </c>
      <c r="J4513" s="26" t="s">
        <v>60</v>
      </c>
    </row>
    <row r="4514" spans="3:10" x14ac:dyDescent="0.2">
      <c r="C4514" s="62"/>
      <c r="D4514" s="63"/>
      <c r="E4514" s="63"/>
      <c r="F4514" s="63"/>
      <c r="G4514" s="23"/>
      <c r="H4514" s="31"/>
      <c r="I4514" s="12"/>
      <c r="J4514" s="28"/>
    </row>
    <row r="4515" spans="3:10" x14ac:dyDescent="0.2">
      <c r="C4515" s="24"/>
      <c r="D4515" s="30"/>
      <c r="E4515" s="29" t="s">
        <v>14</v>
      </c>
      <c r="F4515" s="50" t="s">
        <v>624</v>
      </c>
      <c r="G4515" s="27">
        <v>1528</v>
      </c>
      <c r="H4515" s="15">
        <v>35.143979057591999</v>
      </c>
      <c r="I4515" s="15">
        <v>44.633507853403003</v>
      </c>
      <c r="J4515" s="33">
        <v>20.222513089005002</v>
      </c>
    </row>
    <row r="4516" spans="3:10" x14ac:dyDescent="0.2">
      <c r="C4516" s="69" t="s">
        <v>18</v>
      </c>
      <c r="D4516" s="64" t="s">
        <v>19</v>
      </c>
      <c r="E4516" s="5" t="s">
        <v>20</v>
      </c>
      <c r="F4516" s="51" t="s">
        <v>624</v>
      </c>
      <c r="G4516" s="6">
        <v>763</v>
      </c>
      <c r="H4516" s="13">
        <v>33.158584534730998</v>
      </c>
      <c r="I4516" s="2">
        <v>47.182175622542999</v>
      </c>
      <c r="J4516" s="11">
        <v>19.659239842725999</v>
      </c>
    </row>
    <row r="4517" spans="3:10" x14ac:dyDescent="0.2">
      <c r="C4517" s="70"/>
      <c r="D4517" s="65"/>
      <c r="E4517" s="4" t="s">
        <v>21</v>
      </c>
      <c r="F4517" s="52" t="s">
        <v>624</v>
      </c>
      <c r="G4517" s="7">
        <v>765</v>
      </c>
      <c r="H4517" s="9">
        <v>37.124183006536001</v>
      </c>
      <c r="I4517" s="1">
        <v>42.091503267973998</v>
      </c>
      <c r="J4517" s="8">
        <v>20.784313725490001</v>
      </c>
    </row>
    <row r="4518" spans="3:10" x14ac:dyDescent="0.2">
      <c r="C4518" s="66" t="s">
        <v>22</v>
      </c>
      <c r="D4518" s="66" t="s">
        <v>23</v>
      </c>
      <c r="E4518" s="5" t="s">
        <v>24</v>
      </c>
      <c r="F4518" s="51" t="s">
        <v>624</v>
      </c>
      <c r="G4518" s="6">
        <v>302</v>
      </c>
      <c r="H4518" s="13">
        <v>38.079470198674997</v>
      </c>
      <c r="I4518" s="2">
        <v>42.715231788079002</v>
      </c>
      <c r="J4518" s="11">
        <v>19.205298013244999</v>
      </c>
    </row>
    <row r="4519" spans="3:10" x14ac:dyDescent="0.2">
      <c r="C4519" s="70"/>
      <c r="D4519" s="67"/>
      <c r="E4519" s="4" t="s">
        <v>25</v>
      </c>
      <c r="F4519" s="52" t="s">
        <v>624</v>
      </c>
      <c r="G4519" s="7">
        <v>329</v>
      </c>
      <c r="H4519" s="9">
        <v>34.954407294832997</v>
      </c>
      <c r="I4519" s="1">
        <v>40.729483282674998</v>
      </c>
      <c r="J4519" s="8">
        <v>24.316109422492001</v>
      </c>
    </row>
    <row r="4520" spans="3:10" x14ac:dyDescent="0.2">
      <c r="C4520" s="70"/>
      <c r="D4520" s="67"/>
      <c r="E4520" s="4" t="s">
        <v>26</v>
      </c>
      <c r="F4520" s="52" t="s">
        <v>624</v>
      </c>
      <c r="G4520" s="7">
        <v>355</v>
      </c>
      <c r="H4520" s="9">
        <v>35.211267605633999</v>
      </c>
      <c r="I4520" s="1">
        <v>44.225352112675999</v>
      </c>
      <c r="J4520" s="8">
        <v>20.563380281690002</v>
      </c>
    </row>
    <row r="4521" spans="3:10" x14ac:dyDescent="0.2">
      <c r="C4521" s="70"/>
      <c r="D4521" s="67"/>
      <c r="E4521" s="4" t="s">
        <v>27</v>
      </c>
      <c r="F4521" s="52" t="s">
        <v>624</v>
      </c>
      <c r="G4521" s="7">
        <v>254</v>
      </c>
      <c r="H4521" s="9">
        <v>38.188976377952997</v>
      </c>
      <c r="I4521" s="1">
        <v>45.275590551180997</v>
      </c>
      <c r="J4521" s="8">
        <v>16.535433070865999</v>
      </c>
    </row>
    <row r="4522" spans="3:10" x14ac:dyDescent="0.2">
      <c r="C4522" s="70"/>
      <c r="D4522" s="67"/>
      <c r="E4522" s="4" t="s">
        <v>28</v>
      </c>
      <c r="F4522" s="52" t="s">
        <v>624</v>
      </c>
      <c r="G4522" s="7">
        <v>288</v>
      </c>
      <c r="H4522" s="9">
        <v>29.513888888888999</v>
      </c>
      <c r="I4522" s="1">
        <v>51.041666666666998</v>
      </c>
      <c r="J4522" s="8">
        <v>19.444444444443999</v>
      </c>
    </row>
    <row r="4523" spans="3:10" x14ac:dyDescent="0.2">
      <c r="C4523" s="70"/>
      <c r="D4523" s="67"/>
      <c r="E4523" s="4" t="s">
        <v>29</v>
      </c>
      <c r="F4523" s="52" t="s">
        <v>624</v>
      </c>
      <c r="G4523" s="7">
        <v>1226</v>
      </c>
      <c r="H4523" s="9">
        <v>34.420880913540003</v>
      </c>
      <c r="I4523" s="1">
        <v>45.10603588907</v>
      </c>
      <c r="J4523" s="8">
        <v>20.47308319739</v>
      </c>
    </row>
    <row r="4524" spans="3:10" x14ac:dyDescent="0.2">
      <c r="C4524" s="70"/>
      <c r="D4524" s="67"/>
      <c r="E4524" s="4" t="s">
        <v>30</v>
      </c>
      <c r="F4524" s="52" t="s">
        <v>624</v>
      </c>
      <c r="G4524" s="7">
        <v>542</v>
      </c>
      <c r="H4524" s="9">
        <v>33.579335793357998</v>
      </c>
      <c r="I4524" s="1">
        <v>48.339483394833998</v>
      </c>
      <c r="J4524" s="8">
        <v>18.081180811808</v>
      </c>
    </row>
    <row r="4525" spans="3:10" x14ac:dyDescent="0.2">
      <c r="C4525" s="70"/>
      <c r="D4525" s="66" t="s">
        <v>20</v>
      </c>
      <c r="E4525" s="5" t="s">
        <v>24</v>
      </c>
      <c r="F4525" s="51" t="s">
        <v>624</v>
      </c>
      <c r="G4525" s="6">
        <v>153</v>
      </c>
      <c r="H4525" s="13">
        <v>36.601307189541998</v>
      </c>
      <c r="I4525" s="2">
        <v>47.058823529412003</v>
      </c>
      <c r="J4525" s="11">
        <v>16.339869281045999</v>
      </c>
    </row>
    <row r="4526" spans="3:10" x14ac:dyDescent="0.2">
      <c r="C4526" s="70"/>
      <c r="D4526" s="67"/>
      <c r="E4526" s="4" t="s">
        <v>25</v>
      </c>
      <c r="F4526" s="52" t="s">
        <v>624</v>
      </c>
      <c r="G4526" s="7">
        <v>174</v>
      </c>
      <c r="H4526" s="9">
        <v>35.632183908046002</v>
      </c>
      <c r="I4526" s="1">
        <v>40.804597701149</v>
      </c>
      <c r="J4526" s="8">
        <v>23.563218390805002</v>
      </c>
    </row>
    <row r="4527" spans="3:10" x14ac:dyDescent="0.2">
      <c r="C4527" s="70"/>
      <c r="D4527" s="67"/>
      <c r="E4527" s="4" t="s">
        <v>26</v>
      </c>
      <c r="F4527" s="52" t="s">
        <v>624</v>
      </c>
      <c r="G4527" s="7">
        <v>180</v>
      </c>
      <c r="H4527" s="9">
        <v>31.666666666666998</v>
      </c>
      <c r="I4527" s="1">
        <v>46.666666666666998</v>
      </c>
      <c r="J4527" s="8">
        <v>21.666666666666998</v>
      </c>
    </row>
    <row r="4528" spans="3:10" x14ac:dyDescent="0.2">
      <c r="C4528" s="70"/>
      <c r="D4528" s="67"/>
      <c r="E4528" s="4" t="s">
        <v>27</v>
      </c>
      <c r="F4528" s="52" t="s">
        <v>624</v>
      </c>
      <c r="G4528" s="7">
        <v>121</v>
      </c>
      <c r="H4528" s="9">
        <v>33.884297520661001</v>
      </c>
      <c r="I4528" s="1">
        <v>51.239669421488003</v>
      </c>
      <c r="J4528" s="8">
        <v>14.876033057851</v>
      </c>
    </row>
    <row r="4529" spans="3:10" x14ac:dyDescent="0.2">
      <c r="C4529" s="70"/>
      <c r="D4529" s="67"/>
      <c r="E4529" s="4" t="s">
        <v>28</v>
      </c>
      <c r="F4529" s="52" t="s">
        <v>624</v>
      </c>
      <c r="G4529" s="7">
        <v>135</v>
      </c>
      <c r="H4529" s="9">
        <v>27.407407407407</v>
      </c>
      <c r="I4529" s="1">
        <v>52.592592592593</v>
      </c>
      <c r="J4529" s="8">
        <v>20</v>
      </c>
    </row>
    <row r="4530" spans="3:10" x14ac:dyDescent="0.2">
      <c r="C4530" s="70"/>
      <c r="D4530" s="67"/>
      <c r="E4530" s="4" t="s">
        <v>29</v>
      </c>
      <c r="F4530" s="52" t="s">
        <v>624</v>
      </c>
      <c r="G4530" s="7">
        <v>610</v>
      </c>
      <c r="H4530" s="9">
        <v>32.295081967213001</v>
      </c>
      <c r="I4530" s="1">
        <v>47.213114754098001</v>
      </c>
      <c r="J4530" s="8">
        <v>20.491803278689002</v>
      </c>
    </row>
    <row r="4531" spans="3:10" x14ac:dyDescent="0.2">
      <c r="C4531" s="70"/>
      <c r="D4531" s="67"/>
      <c r="E4531" s="4" t="s">
        <v>30</v>
      </c>
      <c r="F4531" s="52" t="s">
        <v>624</v>
      </c>
      <c r="G4531" s="7">
        <v>256</v>
      </c>
      <c r="H4531" s="9">
        <v>30.46875</v>
      </c>
      <c r="I4531" s="1">
        <v>51.953125</v>
      </c>
      <c r="J4531" s="8">
        <v>17.578125</v>
      </c>
    </row>
    <row r="4532" spans="3:10" x14ac:dyDescent="0.2">
      <c r="C4532" s="70"/>
      <c r="D4532" s="66" t="s">
        <v>21</v>
      </c>
      <c r="E4532" s="5" t="s">
        <v>24</v>
      </c>
      <c r="F4532" s="51" t="s">
        <v>624</v>
      </c>
      <c r="G4532" s="6">
        <v>149</v>
      </c>
      <c r="H4532" s="13">
        <v>39.597315436241999</v>
      </c>
      <c r="I4532" s="2">
        <v>38.255033557047</v>
      </c>
      <c r="J4532" s="11">
        <v>22.147651006711001</v>
      </c>
    </row>
    <row r="4533" spans="3:10" x14ac:dyDescent="0.2">
      <c r="C4533" s="70"/>
      <c r="D4533" s="67"/>
      <c r="E4533" s="4" t="s">
        <v>25</v>
      </c>
      <c r="F4533" s="52" t="s">
        <v>624</v>
      </c>
      <c r="G4533" s="7">
        <v>155</v>
      </c>
      <c r="H4533" s="9">
        <v>34.193548387097003</v>
      </c>
      <c r="I4533" s="1">
        <v>40.645161290323003</v>
      </c>
      <c r="J4533" s="8">
        <v>25.161290322580999</v>
      </c>
    </row>
    <row r="4534" spans="3:10" x14ac:dyDescent="0.2">
      <c r="C4534" s="70"/>
      <c r="D4534" s="67"/>
      <c r="E4534" s="4" t="s">
        <v>26</v>
      </c>
      <c r="F4534" s="52" t="s">
        <v>624</v>
      </c>
      <c r="G4534" s="7">
        <v>175</v>
      </c>
      <c r="H4534" s="9">
        <v>38.857142857143003</v>
      </c>
      <c r="I4534" s="1">
        <v>41.714285714286</v>
      </c>
      <c r="J4534" s="8">
        <v>19.428571428571001</v>
      </c>
    </row>
    <row r="4535" spans="3:10" x14ac:dyDescent="0.2">
      <c r="C4535" s="70"/>
      <c r="D4535" s="67"/>
      <c r="E4535" s="4" t="s">
        <v>27</v>
      </c>
      <c r="F4535" s="52" t="s">
        <v>624</v>
      </c>
      <c r="G4535" s="7">
        <v>133</v>
      </c>
      <c r="H4535" s="9">
        <v>42.105263157895003</v>
      </c>
      <c r="I4535" s="1">
        <v>39.849624060149999</v>
      </c>
      <c r="J4535" s="8">
        <v>18.045112781955002</v>
      </c>
    </row>
    <row r="4536" spans="3:10" x14ac:dyDescent="0.2">
      <c r="C4536" s="70"/>
      <c r="D4536" s="67"/>
      <c r="E4536" s="4" t="s">
        <v>28</v>
      </c>
      <c r="F4536" s="52" t="s">
        <v>624</v>
      </c>
      <c r="G4536" s="7">
        <v>153</v>
      </c>
      <c r="H4536" s="9">
        <v>31.372549019608002</v>
      </c>
      <c r="I4536" s="1">
        <v>49.673202614379001</v>
      </c>
      <c r="J4536" s="8">
        <v>18.954248366013001</v>
      </c>
    </row>
    <row r="4537" spans="3:10" x14ac:dyDescent="0.2">
      <c r="C4537" s="70"/>
      <c r="D4537" s="67"/>
      <c r="E4537" s="4" t="s">
        <v>29</v>
      </c>
      <c r="F4537" s="52" t="s">
        <v>624</v>
      </c>
      <c r="G4537" s="7">
        <v>616</v>
      </c>
      <c r="H4537" s="9">
        <v>36.525974025974001</v>
      </c>
      <c r="I4537" s="1">
        <v>43.019480519481</v>
      </c>
      <c r="J4537" s="8">
        <v>20.454545454544999</v>
      </c>
    </row>
    <row r="4538" spans="3:10" x14ac:dyDescent="0.2">
      <c r="C4538" s="70"/>
      <c r="D4538" s="67"/>
      <c r="E4538" s="4" t="s">
        <v>30</v>
      </c>
      <c r="F4538" s="52" t="s">
        <v>624</v>
      </c>
      <c r="G4538" s="7">
        <v>286</v>
      </c>
      <c r="H4538" s="9">
        <v>36.363636363635997</v>
      </c>
      <c r="I4538" s="1">
        <v>45.104895104895</v>
      </c>
      <c r="J4538" s="8">
        <v>18.531468531468999</v>
      </c>
    </row>
    <row r="4539" spans="3:10" x14ac:dyDescent="0.2">
      <c r="C4539" s="66" t="s">
        <v>31</v>
      </c>
      <c r="D4539" s="66" t="s">
        <v>23</v>
      </c>
      <c r="E4539" s="5" t="s">
        <v>32</v>
      </c>
      <c r="F4539" s="51" t="s">
        <v>624</v>
      </c>
      <c r="G4539" s="6">
        <v>72</v>
      </c>
      <c r="H4539" s="13">
        <v>37.5</v>
      </c>
      <c r="I4539" s="2">
        <v>44.444444444444002</v>
      </c>
      <c r="J4539" s="11">
        <v>18.055555555556001</v>
      </c>
    </row>
    <row r="4540" spans="3:10" ht="26" x14ac:dyDescent="0.2">
      <c r="C4540" s="70"/>
      <c r="D4540" s="67"/>
      <c r="E4540" s="4" t="s">
        <v>33</v>
      </c>
      <c r="F4540" s="52" t="s">
        <v>624</v>
      </c>
      <c r="G4540" s="7">
        <v>1007</v>
      </c>
      <c r="H4540" s="9">
        <v>33.565044687190003</v>
      </c>
      <c r="I4540" s="1">
        <v>45.779543197617002</v>
      </c>
      <c r="J4540" s="8">
        <v>20.655412115194</v>
      </c>
    </row>
    <row r="4541" spans="3:10" ht="39" x14ac:dyDescent="0.2">
      <c r="C4541" s="70"/>
      <c r="D4541" s="67"/>
      <c r="E4541" s="4" t="s">
        <v>34</v>
      </c>
      <c r="F4541" s="52" t="s">
        <v>625</v>
      </c>
      <c r="G4541" s="7">
        <v>15</v>
      </c>
      <c r="H4541" s="9">
        <v>33.333333333333002</v>
      </c>
      <c r="I4541" s="1">
        <v>53.333333333333002</v>
      </c>
      <c r="J4541" s="8">
        <v>13.333333333333</v>
      </c>
    </row>
    <row r="4542" spans="3:10" ht="39" x14ac:dyDescent="0.2">
      <c r="C4542" s="70"/>
      <c r="D4542" s="67"/>
      <c r="E4542" s="4" t="s">
        <v>35</v>
      </c>
      <c r="F4542" s="52" t="s">
        <v>624</v>
      </c>
      <c r="G4542" s="7">
        <v>197</v>
      </c>
      <c r="H4542" s="9">
        <v>44.162436548222999</v>
      </c>
      <c r="I4542" s="1">
        <v>34.517766497461999</v>
      </c>
      <c r="J4542" s="8">
        <v>21.319796954314999</v>
      </c>
    </row>
    <row r="4543" spans="3:10" ht="26" x14ac:dyDescent="0.2">
      <c r="C4543" s="70"/>
      <c r="D4543" s="67"/>
      <c r="E4543" s="4" t="s">
        <v>36</v>
      </c>
      <c r="F4543" s="52" t="s">
        <v>624</v>
      </c>
      <c r="G4543" s="7">
        <v>205</v>
      </c>
      <c r="H4543" s="9">
        <v>32.682926829267998</v>
      </c>
      <c r="I4543" s="1">
        <v>48.292682926829002</v>
      </c>
      <c r="J4543" s="8">
        <v>19.024390243902001</v>
      </c>
    </row>
    <row r="4544" spans="3:10" x14ac:dyDescent="0.2">
      <c r="C4544" s="70"/>
      <c r="D4544" s="67"/>
      <c r="E4544" s="4" t="s">
        <v>37</v>
      </c>
      <c r="F4544" s="52" t="s">
        <v>625</v>
      </c>
      <c r="G4544" s="7">
        <v>32</v>
      </c>
      <c r="H4544" s="9">
        <v>40.625</v>
      </c>
      <c r="I4544" s="1">
        <v>43.75</v>
      </c>
      <c r="J4544" s="8">
        <v>15.625</v>
      </c>
    </row>
    <row r="4545" spans="3:10" x14ac:dyDescent="0.2">
      <c r="C4545" s="70"/>
      <c r="D4545" s="66" t="s">
        <v>20</v>
      </c>
      <c r="E4545" s="5" t="s">
        <v>32</v>
      </c>
      <c r="F4545" s="51" t="s">
        <v>625</v>
      </c>
      <c r="G4545" s="6">
        <v>38</v>
      </c>
      <c r="H4545" s="13">
        <v>23.684210526316001</v>
      </c>
      <c r="I4545" s="2">
        <v>55.263157894736999</v>
      </c>
      <c r="J4545" s="11">
        <v>21.052631578947</v>
      </c>
    </row>
    <row r="4546" spans="3:10" ht="26" x14ac:dyDescent="0.2">
      <c r="C4546" s="70"/>
      <c r="D4546" s="67"/>
      <c r="E4546" s="4" t="s">
        <v>33</v>
      </c>
      <c r="F4546" s="52" t="s">
        <v>624</v>
      </c>
      <c r="G4546" s="7">
        <v>566</v>
      </c>
      <c r="H4546" s="9">
        <v>33.21554770318</v>
      </c>
      <c r="I4546" s="1">
        <v>47.173144876324997</v>
      </c>
      <c r="J4546" s="8">
        <v>19.611307420494999</v>
      </c>
    </row>
    <row r="4547" spans="3:10" ht="39" x14ac:dyDescent="0.2">
      <c r="C4547" s="70"/>
      <c r="D4547" s="67"/>
      <c r="E4547" s="4" t="s">
        <v>34</v>
      </c>
      <c r="F4547" s="52" t="s">
        <v>625</v>
      </c>
      <c r="G4547" s="7">
        <v>7</v>
      </c>
      <c r="H4547" s="9">
        <v>42.857142857143003</v>
      </c>
      <c r="I4547" s="1">
        <v>28.571428571428999</v>
      </c>
      <c r="J4547" s="8">
        <v>28.571428571428999</v>
      </c>
    </row>
    <row r="4548" spans="3:10" ht="39" x14ac:dyDescent="0.2">
      <c r="C4548" s="70"/>
      <c r="D4548" s="67"/>
      <c r="E4548" s="4" t="s">
        <v>35</v>
      </c>
      <c r="F4548" s="52" t="s">
        <v>624</v>
      </c>
      <c r="G4548" s="7">
        <v>78</v>
      </c>
      <c r="H4548" s="9">
        <v>37.179487179486998</v>
      </c>
      <c r="I4548" s="1">
        <v>43.589743589744003</v>
      </c>
      <c r="J4548" s="8">
        <v>19.230769230768999</v>
      </c>
    </row>
    <row r="4549" spans="3:10" ht="26" x14ac:dyDescent="0.2">
      <c r="C4549" s="70"/>
      <c r="D4549" s="67"/>
      <c r="E4549" s="4" t="s">
        <v>36</v>
      </c>
      <c r="F4549" s="52" t="s">
        <v>624</v>
      </c>
      <c r="G4549" s="7">
        <v>58</v>
      </c>
      <c r="H4549" s="9">
        <v>32.758620689654997</v>
      </c>
      <c r="I4549" s="1">
        <v>46.551724137930997</v>
      </c>
      <c r="J4549" s="8">
        <v>20.689655172414</v>
      </c>
    </row>
    <row r="4550" spans="3:10" x14ac:dyDescent="0.2">
      <c r="C4550" s="70"/>
      <c r="D4550" s="67"/>
      <c r="E4550" s="4" t="s">
        <v>37</v>
      </c>
      <c r="F4550" s="52" t="s">
        <v>625</v>
      </c>
      <c r="G4550" s="7">
        <v>16</v>
      </c>
      <c r="H4550" s="9">
        <v>31.25</v>
      </c>
      <c r="I4550" s="1">
        <v>56.25</v>
      </c>
      <c r="J4550" s="8">
        <v>12.5</v>
      </c>
    </row>
    <row r="4551" spans="3:10" x14ac:dyDescent="0.2">
      <c r="C4551" s="70"/>
      <c r="D4551" s="66" t="s">
        <v>21</v>
      </c>
      <c r="E4551" s="5" t="s">
        <v>32</v>
      </c>
      <c r="F4551" s="51" t="s">
        <v>625</v>
      </c>
      <c r="G4551" s="6">
        <v>34</v>
      </c>
      <c r="H4551" s="13">
        <v>52.941176470587997</v>
      </c>
      <c r="I4551" s="2">
        <v>32.352941176470999</v>
      </c>
      <c r="J4551" s="11">
        <v>14.705882352941</v>
      </c>
    </row>
    <row r="4552" spans="3:10" ht="26" x14ac:dyDescent="0.2">
      <c r="C4552" s="70"/>
      <c r="D4552" s="67"/>
      <c r="E4552" s="4" t="s">
        <v>33</v>
      </c>
      <c r="F4552" s="52" t="s">
        <v>624</v>
      </c>
      <c r="G4552" s="7">
        <v>441</v>
      </c>
      <c r="H4552" s="9">
        <v>34.013605442177003</v>
      </c>
      <c r="I4552" s="1">
        <v>43.990929705215002</v>
      </c>
      <c r="J4552" s="8">
        <v>21.995464852607999</v>
      </c>
    </row>
    <row r="4553" spans="3:10" ht="39" x14ac:dyDescent="0.2">
      <c r="C4553" s="70"/>
      <c r="D4553" s="67"/>
      <c r="E4553" s="4" t="s">
        <v>34</v>
      </c>
      <c r="F4553" s="52" t="s">
        <v>625</v>
      </c>
      <c r="G4553" s="7">
        <v>8</v>
      </c>
      <c r="H4553" s="9">
        <v>25</v>
      </c>
      <c r="I4553" s="1">
        <v>75</v>
      </c>
      <c r="J4553" s="18" t="s">
        <v>61</v>
      </c>
    </row>
    <row r="4554" spans="3:10" ht="39" x14ac:dyDescent="0.2">
      <c r="C4554" s="70"/>
      <c r="D4554" s="67"/>
      <c r="E4554" s="4" t="s">
        <v>35</v>
      </c>
      <c r="F4554" s="52" t="s">
        <v>624</v>
      </c>
      <c r="G4554" s="7">
        <v>119</v>
      </c>
      <c r="H4554" s="9">
        <v>48.739495798318998</v>
      </c>
      <c r="I4554" s="1">
        <v>28.571428571428999</v>
      </c>
      <c r="J4554" s="8">
        <v>22.689075630251999</v>
      </c>
    </row>
    <row r="4555" spans="3:10" ht="26" x14ac:dyDescent="0.2">
      <c r="C4555" s="70"/>
      <c r="D4555" s="67"/>
      <c r="E4555" s="4" t="s">
        <v>36</v>
      </c>
      <c r="F4555" s="52" t="s">
        <v>624</v>
      </c>
      <c r="G4555" s="7">
        <v>147</v>
      </c>
      <c r="H4555" s="9">
        <v>32.653061224490003</v>
      </c>
      <c r="I4555" s="1">
        <v>48.979591836734997</v>
      </c>
      <c r="J4555" s="8">
        <v>18.367346938775999</v>
      </c>
    </row>
    <row r="4556" spans="3:10" x14ac:dyDescent="0.2">
      <c r="C4556" s="70"/>
      <c r="D4556" s="67"/>
      <c r="E4556" s="4" t="s">
        <v>37</v>
      </c>
      <c r="F4556" s="52" t="s">
        <v>625</v>
      </c>
      <c r="G4556" s="7">
        <v>16</v>
      </c>
      <c r="H4556" s="9">
        <v>50</v>
      </c>
      <c r="I4556" s="1">
        <v>31.25</v>
      </c>
      <c r="J4556" s="8">
        <v>18.75</v>
      </c>
    </row>
    <row r="4557" spans="3:10" x14ac:dyDescent="0.2">
      <c r="C4557" s="66" t="s">
        <v>38</v>
      </c>
      <c r="D4557" s="66" t="s">
        <v>23</v>
      </c>
      <c r="E4557" s="5" t="s">
        <v>39</v>
      </c>
      <c r="F4557" s="51" t="s">
        <v>624</v>
      </c>
      <c r="G4557" s="6">
        <v>458</v>
      </c>
      <c r="H4557" s="13">
        <v>38.209606986899999</v>
      </c>
      <c r="I4557" s="2">
        <v>42.576419213973999</v>
      </c>
      <c r="J4557" s="11">
        <v>19.213973799127</v>
      </c>
    </row>
    <row r="4558" spans="3:10" x14ac:dyDescent="0.2">
      <c r="C4558" s="70"/>
      <c r="D4558" s="67"/>
      <c r="E4558" s="4" t="s">
        <v>40</v>
      </c>
      <c r="F4558" s="52" t="s">
        <v>624</v>
      </c>
      <c r="G4558" s="7">
        <v>973</v>
      </c>
      <c r="H4558" s="9">
        <v>32.682425488181003</v>
      </c>
      <c r="I4558" s="1">
        <v>45.529290853032002</v>
      </c>
      <c r="J4558" s="8">
        <v>21.788283658787002</v>
      </c>
    </row>
    <row r="4559" spans="3:10" x14ac:dyDescent="0.2">
      <c r="C4559" s="70"/>
      <c r="D4559" s="67"/>
      <c r="E4559" s="4" t="s">
        <v>41</v>
      </c>
      <c r="F4559" s="52" t="s">
        <v>624</v>
      </c>
      <c r="G4559" s="7">
        <v>0</v>
      </c>
      <c r="H4559" s="17" t="s">
        <v>61</v>
      </c>
      <c r="I4559" s="3" t="s">
        <v>61</v>
      </c>
      <c r="J4559" s="18" t="s">
        <v>61</v>
      </c>
    </row>
    <row r="4560" spans="3:10" x14ac:dyDescent="0.2">
      <c r="C4560" s="70"/>
      <c r="D4560" s="67"/>
      <c r="E4560" s="4" t="s">
        <v>42</v>
      </c>
      <c r="F4560" s="52" t="s">
        <v>625</v>
      </c>
      <c r="G4560" s="7">
        <v>34</v>
      </c>
      <c r="H4560" s="9">
        <v>55.882352941176002</v>
      </c>
      <c r="I4560" s="1">
        <v>35.294117647058997</v>
      </c>
      <c r="J4560" s="8">
        <v>8.8235294117649996</v>
      </c>
    </row>
    <row r="4561" spans="3:10" x14ac:dyDescent="0.2">
      <c r="C4561" s="70"/>
      <c r="D4561" s="67"/>
      <c r="E4561" s="4" t="s">
        <v>43</v>
      </c>
      <c r="F4561" s="52" t="s">
        <v>625</v>
      </c>
      <c r="G4561" s="7">
        <v>10</v>
      </c>
      <c r="H4561" s="9">
        <v>60</v>
      </c>
      <c r="I4561" s="1">
        <v>30</v>
      </c>
      <c r="J4561" s="8">
        <v>10</v>
      </c>
    </row>
    <row r="4562" spans="3:10" x14ac:dyDescent="0.2">
      <c r="C4562" s="70"/>
      <c r="D4562" s="67"/>
      <c r="E4562" s="4" t="s">
        <v>44</v>
      </c>
      <c r="F4562" s="52" t="s">
        <v>625</v>
      </c>
      <c r="G4562" s="7">
        <v>31</v>
      </c>
      <c r="H4562" s="9">
        <v>38.709677419355003</v>
      </c>
      <c r="I4562" s="1">
        <v>51.612903225806001</v>
      </c>
      <c r="J4562" s="8">
        <v>9.6774193548389995</v>
      </c>
    </row>
    <row r="4563" spans="3:10" x14ac:dyDescent="0.2">
      <c r="C4563" s="70"/>
      <c r="D4563" s="67"/>
      <c r="E4563" s="4" t="s">
        <v>37</v>
      </c>
      <c r="F4563" s="52" t="s">
        <v>625</v>
      </c>
      <c r="G4563" s="7">
        <v>22</v>
      </c>
      <c r="H4563" s="9">
        <v>31.818181818182001</v>
      </c>
      <c r="I4563" s="1">
        <v>59.090909090909001</v>
      </c>
      <c r="J4563" s="8">
        <v>9.0909090909089993</v>
      </c>
    </row>
    <row r="4564" spans="3:10" x14ac:dyDescent="0.2">
      <c r="C4564" s="70"/>
      <c r="D4564" s="66" t="s">
        <v>20</v>
      </c>
      <c r="E4564" s="5" t="s">
        <v>39</v>
      </c>
      <c r="F4564" s="51" t="s">
        <v>624</v>
      </c>
      <c r="G4564" s="6">
        <v>175</v>
      </c>
      <c r="H4564" s="13">
        <v>35.428571428570997</v>
      </c>
      <c r="I4564" s="2">
        <v>46.285714285714</v>
      </c>
      <c r="J4564" s="11">
        <v>18.285714285714</v>
      </c>
    </row>
    <row r="4565" spans="3:10" x14ac:dyDescent="0.2">
      <c r="C4565" s="70"/>
      <c r="D4565" s="67"/>
      <c r="E4565" s="4" t="s">
        <v>40</v>
      </c>
      <c r="F4565" s="52" t="s">
        <v>624</v>
      </c>
      <c r="G4565" s="7">
        <v>538</v>
      </c>
      <c r="H4565" s="9">
        <v>31.598513011152001</v>
      </c>
      <c r="I4565" s="1">
        <v>47.211895910781003</v>
      </c>
      <c r="J4565" s="8">
        <v>21.189591078067</v>
      </c>
    </row>
    <row r="4566" spans="3:10" x14ac:dyDescent="0.2">
      <c r="C4566" s="70"/>
      <c r="D4566" s="67"/>
      <c r="E4566" s="4" t="s">
        <v>41</v>
      </c>
      <c r="F4566" s="52" t="s">
        <v>624</v>
      </c>
      <c r="G4566" s="7">
        <v>0</v>
      </c>
      <c r="H4566" s="17" t="s">
        <v>61</v>
      </c>
      <c r="I4566" s="3" t="s">
        <v>61</v>
      </c>
      <c r="J4566" s="18" t="s">
        <v>61</v>
      </c>
    </row>
    <row r="4567" spans="3:10" x14ac:dyDescent="0.2">
      <c r="C4567" s="70"/>
      <c r="D4567" s="67"/>
      <c r="E4567" s="4" t="s">
        <v>42</v>
      </c>
      <c r="F4567" s="52" t="s">
        <v>625</v>
      </c>
      <c r="G4567" s="7">
        <v>20</v>
      </c>
      <c r="H4567" s="9">
        <v>50</v>
      </c>
      <c r="I4567" s="1">
        <v>40</v>
      </c>
      <c r="J4567" s="8">
        <v>10</v>
      </c>
    </row>
    <row r="4568" spans="3:10" x14ac:dyDescent="0.2">
      <c r="C4568" s="70"/>
      <c r="D4568" s="67"/>
      <c r="E4568" s="4" t="s">
        <v>43</v>
      </c>
      <c r="F4568" s="52" t="s">
        <v>625</v>
      </c>
      <c r="G4568" s="7">
        <v>5</v>
      </c>
      <c r="H4568" s="9">
        <v>60</v>
      </c>
      <c r="I4568" s="1">
        <v>40</v>
      </c>
      <c r="J4568" s="18" t="s">
        <v>61</v>
      </c>
    </row>
    <row r="4569" spans="3:10" x14ac:dyDescent="0.2">
      <c r="C4569" s="70"/>
      <c r="D4569" s="67"/>
      <c r="E4569" s="4" t="s">
        <v>44</v>
      </c>
      <c r="F4569" s="52" t="s">
        <v>625</v>
      </c>
      <c r="G4569" s="7">
        <v>14</v>
      </c>
      <c r="H4569" s="9">
        <v>28.571428571428999</v>
      </c>
      <c r="I4569" s="1">
        <v>64.285714285713993</v>
      </c>
      <c r="J4569" s="8">
        <v>7.1428571428570002</v>
      </c>
    </row>
    <row r="4570" spans="3:10" x14ac:dyDescent="0.2">
      <c r="C4570" s="70"/>
      <c r="D4570" s="67"/>
      <c r="E4570" s="4" t="s">
        <v>37</v>
      </c>
      <c r="F4570" s="52" t="s">
        <v>625</v>
      </c>
      <c r="G4570" s="7">
        <v>11</v>
      </c>
      <c r="H4570" s="9">
        <v>36.363636363635997</v>
      </c>
      <c r="I4570" s="1">
        <v>54.545454545455001</v>
      </c>
      <c r="J4570" s="8">
        <v>9.0909090909089993</v>
      </c>
    </row>
    <row r="4571" spans="3:10" x14ac:dyDescent="0.2">
      <c r="C4571" s="70"/>
      <c r="D4571" s="66" t="s">
        <v>21</v>
      </c>
      <c r="E4571" s="5" t="s">
        <v>39</v>
      </c>
      <c r="F4571" s="51" t="s">
        <v>624</v>
      </c>
      <c r="G4571" s="6">
        <v>283</v>
      </c>
      <c r="H4571" s="13">
        <v>39.929328621907999</v>
      </c>
      <c r="I4571" s="2">
        <v>40.282685512367003</v>
      </c>
      <c r="J4571" s="11">
        <v>19.787985865724</v>
      </c>
    </row>
    <row r="4572" spans="3:10" x14ac:dyDescent="0.2">
      <c r="C4572" s="70"/>
      <c r="D4572" s="67"/>
      <c r="E4572" s="4" t="s">
        <v>40</v>
      </c>
      <c r="F4572" s="52" t="s">
        <v>624</v>
      </c>
      <c r="G4572" s="7">
        <v>435</v>
      </c>
      <c r="H4572" s="9">
        <v>34.022988505747001</v>
      </c>
      <c r="I4572" s="1">
        <v>43.448275862069003</v>
      </c>
      <c r="J4572" s="8">
        <v>22.528735632183999</v>
      </c>
    </row>
    <row r="4573" spans="3:10" x14ac:dyDescent="0.2">
      <c r="C4573" s="70"/>
      <c r="D4573" s="67"/>
      <c r="E4573" s="4" t="s">
        <v>41</v>
      </c>
      <c r="F4573" s="52" t="s">
        <v>624</v>
      </c>
      <c r="G4573" s="7">
        <v>0</v>
      </c>
      <c r="H4573" s="17" t="s">
        <v>61</v>
      </c>
      <c r="I4573" s="3" t="s">
        <v>61</v>
      </c>
      <c r="J4573" s="18" t="s">
        <v>61</v>
      </c>
    </row>
    <row r="4574" spans="3:10" x14ac:dyDescent="0.2">
      <c r="C4574" s="70"/>
      <c r="D4574" s="67"/>
      <c r="E4574" s="4" t="s">
        <v>42</v>
      </c>
      <c r="F4574" s="52" t="s">
        <v>625</v>
      </c>
      <c r="G4574" s="7">
        <v>14</v>
      </c>
      <c r="H4574" s="9">
        <v>64.285714285713993</v>
      </c>
      <c r="I4574" s="1">
        <v>28.571428571428999</v>
      </c>
      <c r="J4574" s="8">
        <v>7.1428571428570002</v>
      </c>
    </row>
    <row r="4575" spans="3:10" x14ac:dyDescent="0.2">
      <c r="C4575" s="70"/>
      <c r="D4575" s="67"/>
      <c r="E4575" s="4" t="s">
        <v>43</v>
      </c>
      <c r="F4575" s="52" t="s">
        <v>625</v>
      </c>
      <c r="G4575" s="7">
        <v>5</v>
      </c>
      <c r="H4575" s="9">
        <v>60</v>
      </c>
      <c r="I4575" s="1">
        <v>20</v>
      </c>
      <c r="J4575" s="8">
        <v>20</v>
      </c>
    </row>
    <row r="4576" spans="3:10" x14ac:dyDescent="0.2">
      <c r="C4576" s="70"/>
      <c r="D4576" s="67"/>
      <c r="E4576" s="4" t="s">
        <v>44</v>
      </c>
      <c r="F4576" s="52" t="s">
        <v>625</v>
      </c>
      <c r="G4576" s="7">
        <v>17</v>
      </c>
      <c r="H4576" s="9">
        <v>47.058823529412003</v>
      </c>
      <c r="I4576" s="1">
        <v>41.176470588234999</v>
      </c>
      <c r="J4576" s="8">
        <v>11.764705882353001</v>
      </c>
    </row>
    <row r="4577" spans="3:10" x14ac:dyDescent="0.2">
      <c r="C4577" s="70"/>
      <c r="D4577" s="67"/>
      <c r="E4577" s="4" t="s">
        <v>37</v>
      </c>
      <c r="F4577" s="52" t="s">
        <v>625</v>
      </c>
      <c r="G4577" s="7">
        <v>11</v>
      </c>
      <c r="H4577" s="9">
        <v>27.272727272727</v>
      </c>
      <c r="I4577" s="1">
        <v>63.636363636364003</v>
      </c>
      <c r="J4577" s="8">
        <v>9.0909090909089993</v>
      </c>
    </row>
    <row r="4578" spans="3:10" x14ac:dyDescent="0.2">
      <c r="C4578" s="66" t="s">
        <v>45</v>
      </c>
      <c r="D4578" s="64" t="s">
        <v>19</v>
      </c>
      <c r="E4578" s="5" t="s">
        <v>46</v>
      </c>
      <c r="F4578" s="51" t="s">
        <v>624</v>
      </c>
      <c r="G4578" s="6">
        <v>770</v>
      </c>
      <c r="H4578" s="13">
        <v>28.571428571428999</v>
      </c>
      <c r="I4578" s="2">
        <v>48.571428571429003</v>
      </c>
      <c r="J4578" s="11">
        <v>22.857142857143</v>
      </c>
    </row>
    <row r="4579" spans="3:10" ht="26" x14ac:dyDescent="0.2">
      <c r="C4579" s="70"/>
      <c r="D4579" s="65"/>
      <c r="E4579" s="4" t="s">
        <v>47</v>
      </c>
      <c r="F4579" s="52" t="s">
        <v>624</v>
      </c>
      <c r="G4579" s="7">
        <v>335</v>
      </c>
      <c r="H4579" s="9">
        <v>49.850746268656998</v>
      </c>
      <c r="I4579" s="1">
        <v>36.417910447761003</v>
      </c>
      <c r="J4579" s="8">
        <v>13.731343283582</v>
      </c>
    </row>
    <row r="4580" spans="3:10" x14ac:dyDescent="0.2">
      <c r="C4580" s="70"/>
      <c r="D4580" s="65"/>
      <c r="E4580" s="4" t="s">
        <v>48</v>
      </c>
      <c r="F4580" s="52" t="s">
        <v>625</v>
      </c>
      <c r="G4580" s="7">
        <v>34</v>
      </c>
      <c r="H4580" s="9">
        <v>29.411764705882</v>
      </c>
      <c r="I4580" s="1">
        <v>44.117647058823998</v>
      </c>
      <c r="J4580" s="8">
        <v>26.470588235293999</v>
      </c>
    </row>
    <row r="4581" spans="3:10" ht="39" x14ac:dyDescent="0.2">
      <c r="C4581" s="70"/>
      <c r="D4581" s="65"/>
      <c r="E4581" s="4" t="s">
        <v>49</v>
      </c>
      <c r="F4581" s="52" t="s">
        <v>624</v>
      </c>
      <c r="G4581" s="7">
        <v>318</v>
      </c>
      <c r="H4581" s="9">
        <v>38.679245283019</v>
      </c>
      <c r="I4581" s="1">
        <v>40.880503144654</v>
      </c>
      <c r="J4581" s="8">
        <v>20.440251572327</v>
      </c>
    </row>
    <row r="4582" spans="3:10" x14ac:dyDescent="0.2">
      <c r="C4582" s="70"/>
      <c r="D4582" s="65"/>
      <c r="E4582" s="4" t="s">
        <v>50</v>
      </c>
      <c r="F4582" s="52" t="s">
        <v>625</v>
      </c>
      <c r="G4582" s="7">
        <v>18</v>
      </c>
      <c r="H4582" s="9">
        <v>27.777777777777999</v>
      </c>
      <c r="I4582" s="1">
        <v>61.111111111111001</v>
      </c>
      <c r="J4582" s="8">
        <v>11.111111111111001</v>
      </c>
    </row>
    <row r="4583" spans="3:10" x14ac:dyDescent="0.2">
      <c r="C4583" s="70"/>
      <c r="D4583" s="65"/>
      <c r="E4583" s="4" t="s">
        <v>44</v>
      </c>
      <c r="F4583" s="52" t="s">
        <v>625</v>
      </c>
      <c r="G4583" s="7">
        <v>25</v>
      </c>
      <c r="H4583" s="9">
        <v>16</v>
      </c>
      <c r="I4583" s="1">
        <v>60</v>
      </c>
      <c r="J4583" s="8">
        <v>24</v>
      </c>
    </row>
    <row r="4584" spans="3:10" x14ac:dyDescent="0.2">
      <c r="C4584" s="70"/>
      <c r="D4584" s="65"/>
      <c r="E4584" s="4" t="s">
        <v>37</v>
      </c>
      <c r="F4584" s="52" t="s">
        <v>625</v>
      </c>
      <c r="G4584" s="7">
        <v>28</v>
      </c>
      <c r="H4584" s="9">
        <v>28.571428571428999</v>
      </c>
      <c r="I4584" s="1">
        <v>53.571428571429003</v>
      </c>
      <c r="J4584" s="8">
        <v>17.857142857143</v>
      </c>
    </row>
    <row r="4585" spans="3:10" x14ac:dyDescent="0.2">
      <c r="C4585" s="70"/>
      <c r="D4585" s="65"/>
      <c r="E4585" s="4" t="s">
        <v>51</v>
      </c>
      <c r="F4585" s="52" t="s">
        <v>624</v>
      </c>
      <c r="G4585" s="7">
        <v>1105</v>
      </c>
      <c r="H4585" s="9">
        <v>35.022624434389002</v>
      </c>
      <c r="I4585" s="1">
        <v>44.886877828053997</v>
      </c>
      <c r="J4585" s="8">
        <v>20.090497737557001</v>
      </c>
    </row>
    <row r="4586" spans="3:10" x14ac:dyDescent="0.2">
      <c r="C4586" s="70"/>
      <c r="D4586" s="65"/>
      <c r="E4586" s="4" t="s">
        <v>52</v>
      </c>
      <c r="F4586" s="52" t="s">
        <v>624</v>
      </c>
      <c r="G4586" s="7">
        <v>352</v>
      </c>
      <c r="H4586" s="9">
        <v>37.784090909090999</v>
      </c>
      <c r="I4586" s="1">
        <v>41.193181818181998</v>
      </c>
      <c r="J4586" s="8">
        <v>21.022727272727</v>
      </c>
    </row>
    <row r="4587" spans="3:10" x14ac:dyDescent="0.2">
      <c r="C4587" s="66" t="s">
        <v>53</v>
      </c>
      <c r="D4587" s="64" t="s">
        <v>19</v>
      </c>
      <c r="E4587" s="5" t="s">
        <v>54</v>
      </c>
      <c r="F4587" s="51" t="s">
        <v>624</v>
      </c>
      <c r="G4587" s="6">
        <v>513</v>
      </c>
      <c r="H4587" s="13">
        <v>62.378167641326002</v>
      </c>
      <c r="I4587" s="2">
        <v>34.892787524366</v>
      </c>
      <c r="J4587" s="11">
        <v>2.729044834308</v>
      </c>
    </row>
    <row r="4588" spans="3:10" x14ac:dyDescent="0.2">
      <c r="C4588" s="70"/>
      <c r="D4588" s="65"/>
      <c r="E4588" s="4" t="s">
        <v>55</v>
      </c>
      <c r="F4588" s="52" t="s">
        <v>624</v>
      </c>
      <c r="G4588" s="7">
        <v>639</v>
      </c>
      <c r="H4588" s="9">
        <v>21.12676056338</v>
      </c>
      <c r="I4588" s="1">
        <v>51.486697965570997</v>
      </c>
      <c r="J4588" s="8">
        <v>27.386541471049</v>
      </c>
    </row>
    <row r="4589" spans="3:10" x14ac:dyDescent="0.2">
      <c r="C4589" s="70"/>
      <c r="D4589" s="65"/>
      <c r="E4589" s="4" t="s">
        <v>56</v>
      </c>
      <c r="F4589" s="52" t="s">
        <v>624</v>
      </c>
      <c r="G4589" s="7">
        <v>376</v>
      </c>
      <c r="H4589" s="9">
        <v>21.808510638297999</v>
      </c>
      <c r="I4589" s="1">
        <v>46.276595744681003</v>
      </c>
      <c r="J4589" s="8">
        <v>31.914893617021001</v>
      </c>
    </row>
    <row r="4590" spans="3:10" x14ac:dyDescent="0.2">
      <c r="C4590" s="66" t="s">
        <v>57</v>
      </c>
      <c r="D4590" s="64" t="s">
        <v>19</v>
      </c>
      <c r="E4590" s="5" t="s">
        <v>58</v>
      </c>
      <c r="F4590" s="51" t="s">
        <v>624</v>
      </c>
      <c r="G4590" s="6">
        <v>537</v>
      </c>
      <c r="H4590" s="13">
        <v>100</v>
      </c>
      <c r="I4590" s="14" t="s">
        <v>61</v>
      </c>
      <c r="J4590" s="37" t="s">
        <v>61</v>
      </c>
    </row>
    <row r="4591" spans="3:10" x14ac:dyDescent="0.2">
      <c r="C4591" s="67"/>
      <c r="D4591" s="65"/>
      <c r="E4591" s="4" t="s">
        <v>59</v>
      </c>
      <c r="F4591" s="52" t="s">
        <v>624</v>
      </c>
      <c r="G4591" s="7">
        <v>682</v>
      </c>
      <c r="H4591" s="17" t="s">
        <v>61</v>
      </c>
      <c r="I4591" s="1">
        <v>100</v>
      </c>
      <c r="J4591" s="18" t="s">
        <v>61</v>
      </c>
    </row>
    <row r="4592" spans="3:10" x14ac:dyDescent="0.2">
      <c r="C4592" s="71"/>
      <c r="D4592" s="68"/>
      <c r="E4592" s="19" t="s">
        <v>60</v>
      </c>
      <c r="F4592" s="53" t="s">
        <v>624</v>
      </c>
      <c r="G4592" s="21">
        <v>309</v>
      </c>
      <c r="H4592" s="43" t="s">
        <v>61</v>
      </c>
      <c r="I4592" s="38" t="s">
        <v>61</v>
      </c>
      <c r="J4592" s="34">
        <v>100</v>
      </c>
    </row>
    <row r="4593" spans="2:22" x14ac:dyDescent="0.2">
      <c r="C4593" s="44" t="s">
        <v>626</v>
      </c>
    </row>
    <row r="4594" spans="2:22" x14ac:dyDescent="0.2">
      <c r="B4594" s="22" t="str">
        <f xml:space="preserve"> HYPERLINK("#'目次'!B61", "[55]")</f>
        <v>[55]</v>
      </c>
      <c r="C4594" s="58" t="s">
        <v>621</v>
      </c>
      <c r="D4594" s="59"/>
      <c r="E4594" s="59"/>
      <c r="F4594" s="59"/>
      <c r="G4594" s="59"/>
      <c r="H4594" s="59"/>
      <c r="I4594" s="59"/>
      <c r="J4594" s="59"/>
      <c r="K4594" s="59"/>
      <c r="L4594" s="59"/>
      <c r="M4594" s="59"/>
      <c r="N4594" s="59"/>
      <c r="O4594" s="59"/>
      <c r="P4594" s="59"/>
      <c r="Q4594" s="59"/>
      <c r="R4594" s="59"/>
      <c r="S4594" s="59"/>
      <c r="T4594" s="59"/>
      <c r="U4594" s="59"/>
      <c r="V4594" s="59"/>
    </row>
    <row r="4595" spans="2:22" x14ac:dyDescent="0.2">
      <c r="C4595" s="44" t="s">
        <v>617</v>
      </c>
    </row>
    <row r="4597" spans="2:22" x14ac:dyDescent="0.2">
      <c r="C4597" s="58" t="s">
        <v>13</v>
      </c>
      <c r="D4597" s="59"/>
      <c r="E4597" s="59"/>
      <c r="F4597" s="59"/>
      <c r="G4597" s="59"/>
      <c r="H4597" s="59"/>
      <c r="I4597" s="59"/>
      <c r="J4597" s="59"/>
      <c r="K4597" s="59"/>
      <c r="L4597" s="59"/>
      <c r="M4597" s="59"/>
      <c r="N4597" s="59"/>
      <c r="O4597" s="59"/>
      <c r="P4597" s="59"/>
      <c r="Q4597" s="59"/>
      <c r="R4597" s="59"/>
      <c r="S4597" s="59"/>
      <c r="T4597" s="59"/>
      <c r="U4597" s="59"/>
      <c r="V4597" s="59"/>
    </row>
    <row r="4598" spans="2:22" x14ac:dyDescent="0.2">
      <c r="C4598" s="60"/>
      <c r="D4598" s="61"/>
      <c r="E4598" s="61"/>
      <c r="F4598" s="61"/>
      <c r="G4598" s="20" t="s">
        <v>14</v>
      </c>
      <c r="H4598" s="25" t="s">
        <v>54</v>
      </c>
      <c r="I4598" s="10" t="s">
        <v>55</v>
      </c>
      <c r="J4598" s="26" t="s">
        <v>56</v>
      </c>
    </row>
    <row r="4599" spans="2:22" x14ac:dyDescent="0.2">
      <c r="C4599" s="62"/>
      <c r="D4599" s="63"/>
      <c r="E4599" s="63"/>
      <c r="F4599" s="63"/>
      <c r="G4599" s="23"/>
      <c r="H4599" s="31"/>
      <c r="I4599" s="12"/>
      <c r="J4599" s="28"/>
    </row>
    <row r="4600" spans="2:22" x14ac:dyDescent="0.2">
      <c r="C4600" s="24"/>
      <c r="D4600" s="30"/>
      <c r="E4600" s="29" t="s">
        <v>14</v>
      </c>
      <c r="F4600" s="50" t="s">
        <v>624</v>
      </c>
      <c r="G4600" s="27">
        <v>1528</v>
      </c>
      <c r="H4600" s="15">
        <v>33.573298429319003</v>
      </c>
      <c r="I4600" s="15">
        <v>41.819371727749001</v>
      </c>
      <c r="J4600" s="33">
        <v>24.607329842932</v>
      </c>
    </row>
    <row r="4601" spans="2:22" x14ac:dyDescent="0.2">
      <c r="C4601" s="69" t="s">
        <v>18</v>
      </c>
      <c r="D4601" s="64" t="s">
        <v>19</v>
      </c>
      <c r="E4601" s="5" t="s">
        <v>20</v>
      </c>
      <c r="F4601" s="51" t="s">
        <v>624</v>
      </c>
      <c r="G4601" s="6">
        <v>763</v>
      </c>
      <c r="H4601" s="13">
        <v>32.765399737876997</v>
      </c>
      <c r="I4601" s="2">
        <v>42.595019659240002</v>
      </c>
      <c r="J4601" s="11">
        <v>24.639580602883001</v>
      </c>
    </row>
    <row r="4602" spans="2:22" x14ac:dyDescent="0.2">
      <c r="C4602" s="70"/>
      <c r="D4602" s="65"/>
      <c r="E4602" s="4" t="s">
        <v>21</v>
      </c>
      <c r="F4602" s="52" t="s">
        <v>624</v>
      </c>
      <c r="G4602" s="7">
        <v>765</v>
      </c>
      <c r="H4602" s="9">
        <v>34.379084967319997</v>
      </c>
      <c r="I4602" s="1">
        <v>41.045751633987003</v>
      </c>
      <c r="J4602" s="8">
        <v>24.575163398693</v>
      </c>
    </row>
    <row r="4603" spans="2:22" x14ac:dyDescent="0.2">
      <c r="C4603" s="66" t="s">
        <v>22</v>
      </c>
      <c r="D4603" s="66" t="s">
        <v>23</v>
      </c>
      <c r="E4603" s="5" t="s">
        <v>24</v>
      </c>
      <c r="F4603" s="51" t="s">
        <v>624</v>
      </c>
      <c r="G4603" s="6">
        <v>302</v>
      </c>
      <c r="H4603" s="13">
        <v>37.748344370860998</v>
      </c>
      <c r="I4603" s="2">
        <v>42.384105960265003</v>
      </c>
      <c r="J4603" s="11">
        <v>19.867549668873998</v>
      </c>
    </row>
    <row r="4604" spans="2:22" x14ac:dyDescent="0.2">
      <c r="C4604" s="70"/>
      <c r="D4604" s="67"/>
      <c r="E4604" s="4" t="s">
        <v>25</v>
      </c>
      <c r="F4604" s="52" t="s">
        <v>624</v>
      </c>
      <c r="G4604" s="7">
        <v>329</v>
      </c>
      <c r="H4604" s="9">
        <v>32.218844984801997</v>
      </c>
      <c r="I4604" s="1">
        <v>40.729483282674998</v>
      </c>
      <c r="J4604" s="8">
        <v>27.051671732523001</v>
      </c>
    </row>
    <row r="4605" spans="2:22" x14ac:dyDescent="0.2">
      <c r="C4605" s="70"/>
      <c r="D4605" s="67"/>
      <c r="E4605" s="4" t="s">
        <v>26</v>
      </c>
      <c r="F4605" s="52" t="s">
        <v>624</v>
      </c>
      <c r="G4605" s="7">
        <v>355</v>
      </c>
      <c r="H4605" s="9">
        <v>34.084507042254003</v>
      </c>
      <c r="I4605" s="1">
        <v>40.563380281690002</v>
      </c>
      <c r="J4605" s="8">
        <v>25.352112676055999</v>
      </c>
    </row>
    <row r="4606" spans="2:22" x14ac:dyDescent="0.2">
      <c r="C4606" s="70"/>
      <c r="D4606" s="67"/>
      <c r="E4606" s="4" t="s">
        <v>27</v>
      </c>
      <c r="F4606" s="52" t="s">
        <v>624</v>
      </c>
      <c r="G4606" s="7">
        <v>254</v>
      </c>
      <c r="H4606" s="9">
        <v>35.433070866142003</v>
      </c>
      <c r="I4606" s="1">
        <v>38.582677165353999</v>
      </c>
      <c r="J4606" s="8">
        <v>25.984251968504001</v>
      </c>
    </row>
    <row r="4607" spans="2:22" x14ac:dyDescent="0.2">
      <c r="C4607" s="70"/>
      <c r="D4607" s="67"/>
      <c r="E4607" s="4" t="s">
        <v>28</v>
      </c>
      <c r="F4607" s="52" t="s">
        <v>624</v>
      </c>
      <c r="G4607" s="7">
        <v>288</v>
      </c>
      <c r="H4607" s="9">
        <v>28.472222222222001</v>
      </c>
      <c r="I4607" s="1">
        <v>46.875</v>
      </c>
      <c r="J4607" s="8">
        <v>24.652777777777999</v>
      </c>
    </row>
    <row r="4608" spans="2:22" x14ac:dyDescent="0.2">
      <c r="C4608" s="70"/>
      <c r="D4608" s="67"/>
      <c r="E4608" s="4" t="s">
        <v>29</v>
      </c>
      <c r="F4608" s="52" t="s">
        <v>624</v>
      </c>
      <c r="G4608" s="7">
        <v>1226</v>
      </c>
      <c r="H4608" s="9">
        <v>32.544861337683997</v>
      </c>
      <c r="I4608" s="1">
        <v>41.680261011418999</v>
      </c>
      <c r="J4608" s="8">
        <v>25.774877650897</v>
      </c>
    </row>
    <row r="4609" spans="3:10" x14ac:dyDescent="0.2">
      <c r="C4609" s="70"/>
      <c r="D4609" s="67"/>
      <c r="E4609" s="4" t="s">
        <v>30</v>
      </c>
      <c r="F4609" s="52" t="s">
        <v>624</v>
      </c>
      <c r="G4609" s="7">
        <v>542</v>
      </c>
      <c r="H4609" s="9">
        <v>31.734317343173</v>
      </c>
      <c r="I4609" s="1">
        <v>42.988929889299001</v>
      </c>
      <c r="J4609" s="8">
        <v>25.276752767527999</v>
      </c>
    </row>
    <row r="4610" spans="3:10" x14ac:dyDescent="0.2">
      <c r="C4610" s="70"/>
      <c r="D4610" s="66" t="s">
        <v>20</v>
      </c>
      <c r="E4610" s="5" t="s">
        <v>24</v>
      </c>
      <c r="F4610" s="51" t="s">
        <v>624</v>
      </c>
      <c r="G4610" s="6">
        <v>153</v>
      </c>
      <c r="H4610" s="13">
        <v>35.294117647058997</v>
      </c>
      <c r="I4610" s="2">
        <v>43.790849673202999</v>
      </c>
      <c r="J4610" s="11">
        <v>20.915032679738999</v>
      </c>
    </row>
    <row r="4611" spans="3:10" x14ac:dyDescent="0.2">
      <c r="C4611" s="70"/>
      <c r="D4611" s="67"/>
      <c r="E4611" s="4" t="s">
        <v>25</v>
      </c>
      <c r="F4611" s="52" t="s">
        <v>624</v>
      </c>
      <c r="G4611" s="7">
        <v>174</v>
      </c>
      <c r="H4611" s="9">
        <v>32.183908045976999</v>
      </c>
      <c r="I4611" s="1">
        <v>39.080459770114999</v>
      </c>
      <c r="J4611" s="8">
        <v>28.735632183907999</v>
      </c>
    </row>
    <row r="4612" spans="3:10" x14ac:dyDescent="0.2">
      <c r="C4612" s="70"/>
      <c r="D4612" s="67"/>
      <c r="E4612" s="4" t="s">
        <v>26</v>
      </c>
      <c r="F4612" s="52" t="s">
        <v>624</v>
      </c>
      <c r="G4612" s="7">
        <v>180</v>
      </c>
      <c r="H4612" s="9">
        <v>31.666666666666998</v>
      </c>
      <c r="I4612" s="1">
        <v>44.444444444444002</v>
      </c>
      <c r="J4612" s="8">
        <v>23.888888888888999</v>
      </c>
    </row>
    <row r="4613" spans="3:10" x14ac:dyDescent="0.2">
      <c r="C4613" s="70"/>
      <c r="D4613" s="67"/>
      <c r="E4613" s="4" t="s">
        <v>27</v>
      </c>
      <c r="F4613" s="52" t="s">
        <v>624</v>
      </c>
      <c r="G4613" s="7">
        <v>121</v>
      </c>
      <c r="H4613" s="9">
        <v>36.363636363635997</v>
      </c>
      <c r="I4613" s="1">
        <v>38.016528925620001</v>
      </c>
      <c r="J4613" s="8">
        <v>25.619834710744001</v>
      </c>
    </row>
    <row r="4614" spans="3:10" x14ac:dyDescent="0.2">
      <c r="C4614" s="70"/>
      <c r="D4614" s="67"/>
      <c r="E4614" s="4" t="s">
        <v>28</v>
      </c>
      <c r="F4614" s="52" t="s">
        <v>624</v>
      </c>
      <c r="G4614" s="7">
        <v>135</v>
      </c>
      <c r="H4614" s="9">
        <v>28.888888888888999</v>
      </c>
      <c r="I4614" s="1">
        <v>47.407407407407</v>
      </c>
      <c r="J4614" s="8">
        <v>23.703703703704001</v>
      </c>
    </row>
    <row r="4615" spans="3:10" x14ac:dyDescent="0.2">
      <c r="C4615" s="70"/>
      <c r="D4615" s="67"/>
      <c r="E4615" s="4" t="s">
        <v>29</v>
      </c>
      <c r="F4615" s="52" t="s">
        <v>624</v>
      </c>
      <c r="G4615" s="7">
        <v>610</v>
      </c>
      <c r="H4615" s="9">
        <v>32.131147540984003</v>
      </c>
      <c r="I4615" s="1">
        <v>42.295081967213001</v>
      </c>
      <c r="J4615" s="8">
        <v>25.573770491803</v>
      </c>
    </row>
    <row r="4616" spans="3:10" x14ac:dyDescent="0.2">
      <c r="C4616" s="70"/>
      <c r="D4616" s="67"/>
      <c r="E4616" s="4" t="s">
        <v>30</v>
      </c>
      <c r="F4616" s="52" t="s">
        <v>624</v>
      </c>
      <c r="G4616" s="7">
        <v>256</v>
      </c>
      <c r="H4616" s="9">
        <v>32.421875</v>
      </c>
      <c r="I4616" s="1">
        <v>42.96875</v>
      </c>
      <c r="J4616" s="8">
        <v>24.609375</v>
      </c>
    </row>
    <row r="4617" spans="3:10" x14ac:dyDescent="0.2">
      <c r="C4617" s="70"/>
      <c r="D4617" s="66" t="s">
        <v>21</v>
      </c>
      <c r="E4617" s="5" t="s">
        <v>24</v>
      </c>
      <c r="F4617" s="51" t="s">
        <v>624</v>
      </c>
      <c r="G4617" s="6">
        <v>149</v>
      </c>
      <c r="H4617" s="13">
        <v>40.268456375839001</v>
      </c>
      <c r="I4617" s="2">
        <v>40.939597315435996</v>
      </c>
      <c r="J4617" s="11">
        <v>18.791946308724999</v>
      </c>
    </row>
    <row r="4618" spans="3:10" x14ac:dyDescent="0.2">
      <c r="C4618" s="70"/>
      <c r="D4618" s="67"/>
      <c r="E4618" s="4" t="s">
        <v>25</v>
      </c>
      <c r="F4618" s="52" t="s">
        <v>624</v>
      </c>
      <c r="G4618" s="7">
        <v>155</v>
      </c>
      <c r="H4618" s="9">
        <v>32.258064516128997</v>
      </c>
      <c r="I4618" s="1">
        <v>42.580645161290001</v>
      </c>
      <c r="J4618" s="8">
        <v>25.161290322580999</v>
      </c>
    </row>
    <row r="4619" spans="3:10" x14ac:dyDescent="0.2">
      <c r="C4619" s="70"/>
      <c r="D4619" s="67"/>
      <c r="E4619" s="4" t="s">
        <v>26</v>
      </c>
      <c r="F4619" s="52" t="s">
        <v>624</v>
      </c>
      <c r="G4619" s="7">
        <v>175</v>
      </c>
      <c r="H4619" s="9">
        <v>36.571428571429003</v>
      </c>
      <c r="I4619" s="1">
        <v>36.571428571429003</v>
      </c>
      <c r="J4619" s="8">
        <v>26.857142857143</v>
      </c>
    </row>
    <row r="4620" spans="3:10" x14ac:dyDescent="0.2">
      <c r="C4620" s="70"/>
      <c r="D4620" s="67"/>
      <c r="E4620" s="4" t="s">
        <v>27</v>
      </c>
      <c r="F4620" s="52" t="s">
        <v>624</v>
      </c>
      <c r="G4620" s="7">
        <v>133</v>
      </c>
      <c r="H4620" s="9">
        <v>34.586466165414002</v>
      </c>
      <c r="I4620" s="1">
        <v>39.097744360901999</v>
      </c>
      <c r="J4620" s="8">
        <v>26.315789473683999</v>
      </c>
    </row>
    <row r="4621" spans="3:10" x14ac:dyDescent="0.2">
      <c r="C4621" s="70"/>
      <c r="D4621" s="67"/>
      <c r="E4621" s="4" t="s">
        <v>28</v>
      </c>
      <c r="F4621" s="52" t="s">
        <v>624</v>
      </c>
      <c r="G4621" s="7">
        <v>153</v>
      </c>
      <c r="H4621" s="9">
        <v>28.104575163399002</v>
      </c>
      <c r="I4621" s="1">
        <v>46.405228758169997</v>
      </c>
      <c r="J4621" s="8">
        <v>25.490196078431001</v>
      </c>
    </row>
    <row r="4622" spans="3:10" x14ac:dyDescent="0.2">
      <c r="C4622" s="70"/>
      <c r="D4622" s="67"/>
      <c r="E4622" s="4" t="s">
        <v>29</v>
      </c>
      <c r="F4622" s="52" t="s">
        <v>624</v>
      </c>
      <c r="G4622" s="7">
        <v>616</v>
      </c>
      <c r="H4622" s="9">
        <v>32.954545454544999</v>
      </c>
      <c r="I4622" s="1">
        <v>41.071428571429003</v>
      </c>
      <c r="J4622" s="8">
        <v>25.974025974025999</v>
      </c>
    </row>
    <row r="4623" spans="3:10" x14ac:dyDescent="0.2">
      <c r="C4623" s="70"/>
      <c r="D4623" s="67"/>
      <c r="E4623" s="4" t="s">
        <v>30</v>
      </c>
      <c r="F4623" s="52" t="s">
        <v>624</v>
      </c>
      <c r="G4623" s="7">
        <v>286</v>
      </c>
      <c r="H4623" s="9">
        <v>31.118881118880999</v>
      </c>
      <c r="I4623" s="1">
        <v>43.006993006993</v>
      </c>
      <c r="J4623" s="8">
        <v>25.874125874126001</v>
      </c>
    </row>
    <row r="4624" spans="3:10" x14ac:dyDescent="0.2">
      <c r="C4624" s="66" t="s">
        <v>31</v>
      </c>
      <c r="D4624" s="66" t="s">
        <v>23</v>
      </c>
      <c r="E4624" s="5" t="s">
        <v>32</v>
      </c>
      <c r="F4624" s="51" t="s">
        <v>624</v>
      </c>
      <c r="G4624" s="6">
        <v>72</v>
      </c>
      <c r="H4624" s="13">
        <v>44.444444444444002</v>
      </c>
      <c r="I4624" s="2">
        <v>34.722222222222001</v>
      </c>
      <c r="J4624" s="11">
        <v>20.833333333333002</v>
      </c>
    </row>
    <row r="4625" spans="3:10" ht="26" x14ac:dyDescent="0.2">
      <c r="C4625" s="70"/>
      <c r="D4625" s="67"/>
      <c r="E4625" s="4" t="s">
        <v>33</v>
      </c>
      <c r="F4625" s="52" t="s">
        <v>624</v>
      </c>
      <c r="G4625" s="7">
        <v>1007</v>
      </c>
      <c r="H4625" s="9">
        <v>31.479642502482999</v>
      </c>
      <c r="I4625" s="1">
        <v>44.091360476662999</v>
      </c>
      <c r="J4625" s="8">
        <v>24.428997020853998</v>
      </c>
    </row>
    <row r="4626" spans="3:10" ht="39" x14ac:dyDescent="0.2">
      <c r="C4626" s="70"/>
      <c r="D4626" s="67"/>
      <c r="E4626" s="4" t="s">
        <v>34</v>
      </c>
      <c r="F4626" s="52" t="s">
        <v>625</v>
      </c>
      <c r="G4626" s="7">
        <v>15</v>
      </c>
      <c r="H4626" s="9">
        <v>33.333333333333002</v>
      </c>
      <c r="I4626" s="1">
        <v>46.666666666666998</v>
      </c>
      <c r="J4626" s="8">
        <v>20</v>
      </c>
    </row>
    <row r="4627" spans="3:10" ht="39" x14ac:dyDescent="0.2">
      <c r="C4627" s="70"/>
      <c r="D4627" s="67"/>
      <c r="E4627" s="4" t="s">
        <v>35</v>
      </c>
      <c r="F4627" s="52" t="s">
        <v>624</v>
      </c>
      <c r="G4627" s="7">
        <v>197</v>
      </c>
      <c r="H4627" s="9">
        <v>44.670050761421003</v>
      </c>
      <c r="I4627" s="1">
        <v>34.010152284264002</v>
      </c>
      <c r="J4627" s="8">
        <v>21.319796954314999</v>
      </c>
    </row>
    <row r="4628" spans="3:10" ht="26" x14ac:dyDescent="0.2">
      <c r="C4628" s="70"/>
      <c r="D4628" s="67"/>
      <c r="E4628" s="4" t="s">
        <v>36</v>
      </c>
      <c r="F4628" s="52" t="s">
        <v>624</v>
      </c>
      <c r="G4628" s="7">
        <v>205</v>
      </c>
      <c r="H4628" s="9">
        <v>28.292682926828999</v>
      </c>
      <c r="I4628" s="1">
        <v>41.463414634145998</v>
      </c>
      <c r="J4628" s="8">
        <v>30.243902439024001</v>
      </c>
    </row>
    <row r="4629" spans="3:10" x14ac:dyDescent="0.2">
      <c r="C4629" s="70"/>
      <c r="D4629" s="67"/>
      <c r="E4629" s="4" t="s">
        <v>37</v>
      </c>
      <c r="F4629" s="52" t="s">
        <v>625</v>
      </c>
      <c r="G4629" s="7">
        <v>32</v>
      </c>
      <c r="H4629" s="9">
        <v>40.625</v>
      </c>
      <c r="I4629" s="1">
        <v>34.375</v>
      </c>
      <c r="J4629" s="8">
        <v>25</v>
      </c>
    </row>
    <row r="4630" spans="3:10" x14ac:dyDescent="0.2">
      <c r="C4630" s="70"/>
      <c r="D4630" s="66" t="s">
        <v>20</v>
      </c>
      <c r="E4630" s="5" t="s">
        <v>32</v>
      </c>
      <c r="F4630" s="51" t="s">
        <v>625</v>
      </c>
      <c r="G4630" s="6">
        <v>38</v>
      </c>
      <c r="H4630" s="13">
        <v>31.578947368421002</v>
      </c>
      <c r="I4630" s="2">
        <v>44.736842105263001</v>
      </c>
      <c r="J4630" s="11">
        <v>23.684210526316001</v>
      </c>
    </row>
    <row r="4631" spans="3:10" ht="26" x14ac:dyDescent="0.2">
      <c r="C4631" s="70"/>
      <c r="D4631" s="67"/>
      <c r="E4631" s="4" t="s">
        <v>33</v>
      </c>
      <c r="F4631" s="52" t="s">
        <v>624</v>
      </c>
      <c r="G4631" s="7">
        <v>566</v>
      </c>
      <c r="H4631" s="9">
        <v>32.155477031802</v>
      </c>
      <c r="I4631" s="1">
        <v>43.992932862190997</v>
      </c>
      <c r="J4631" s="8">
        <v>23.851590106006999</v>
      </c>
    </row>
    <row r="4632" spans="3:10" ht="39" x14ac:dyDescent="0.2">
      <c r="C4632" s="70"/>
      <c r="D4632" s="67"/>
      <c r="E4632" s="4" t="s">
        <v>34</v>
      </c>
      <c r="F4632" s="52" t="s">
        <v>625</v>
      </c>
      <c r="G4632" s="7">
        <v>7</v>
      </c>
      <c r="H4632" s="9">
        <v>28.571428571428999</v>
      </c>
      <c r="I4632" s="1">
        <v>71.428571428571004</v>
      </c>
      <c r="J4632" s="18" t="s">
        <v>61</v>
      </c>
    </row>
    <row r="4633" spans="3:10" ht="39" x14ac:dyDescent="0.2">
      <c r="C4633" s="70"/>
      <c r="D4633" s="67"/>
      <c r="E4633" s="4" t="s">
        <v>35</v>
      </c>
      <c r="F4633" s="52" t="s">
        <v>624</v>
      </c>
      <c r="G4633" s="7">
        <v>78</v>
      </c>
      <c r="H4633" s="9">
        <v>41.025641025641001</v>
      </c>
      <c r="I4633" s="1">
        <v>30.769230769231001</v>
      </c>
      <c r="J4633" s="8">
        <v>28.205128205127998</v>
      </c>
    </row>
    <row r="4634" spans="3:10" ht="26" x14ac:dyDescent="0.2">
      <c r="C4634" s="70"/>
      <c r="D4634" s="67"/>
      <c r="E4634" s="4" t="s">
        <v>36</v>
      </c>
      <c r="F4634" s="52" t="s">
        <v>624</v>
      </c>
      <c r="G4634" s="7">
        <v>58</v>
      </c>
      <c r="H4634" s="9">
        <v>27.586206896552</v>
      </c>
      <c r="I4634" s="1">
        <v>43.103448275862</v>
      </c>
      <c r="J4634" s="8">
        <v>29.310344827586</v>
      </c>
    </row>
    <row r="4635" spans="3:10" x14ac:dyDescent="0.2">
      <c r="C4635" s="70"/>
      <c r="D4635" s="67"/>
      <c r="E4635" s="4" t="s">
        <v>37</v>
      </c>
      <c r="F4635" s="52" t="s">
        <v>625</v>
      </c>
      <c r="G4635" s="7">
        <v>16</v>
      </c>
      <c r="H4635" s="9">
        <v>37.5</v>
      </c>
      <c r="I4635" s="1">
        <v>31.25</v>
      </c>
      <c r="J4635" s="8">
        <v>31.25</v>
      </c>
    </row>
    <row r="4636" spans="3:10" x14ac:dyDescent="0.2">
      <c r="C4636" s="70"/>
      <c r="D4636" s="66" t="s">
        <v>21</v>
      </c>
      <c r="E4636" s="5" t="s">
        <v>32</v>
      </c>
      <c r="F4636" s="51" t="s">
        <v>625</v>
      </c>
      <c r="G4636" s="6">
        <v>34</v>
      </c>
      <c r="H4636" s="13">
        <v>58.823529411765001</v>
      </c>
      <c r="I4636" s="2">
        <v>23.529411764706001</v>
      </c>
      <c r="J4636" s="11">
        <v>17.647058823529001</v>
      </c>
    </row>
    <row r="4637" spans="3:10" ht="26" x14ac:dyDescent="0.2">
      <c r="C4637" s="70"/>
      <c r="D4637" s="67"/>
      <c r="E4637" s="4" t="s">
        <v>33</v>
      </c>
      <c r="F4637" s="52" t="s">
        <v>624</v>
      </c>
      <c r="G4637" s="7">
        <v>441</v>
      </c>
      <c r="H4637" s="9">
        <v>30.612244897958998</v>
      </c>
      <c r="I4637" s="1">
        <v>44.217687074830003</v>
      </c>
      <c r="J4637" s="8">
        <v>25.170068027210998</v>
      </c>
    </row>
    <row r="4638" spans="3:10" ht="39" x14ac:dyDescent="0.2">
      <c r="C4638" s="70"/>
      <c r="D4638" s="67"/>
      <c r="E4638" s="4" t="s">
        <v>34</v>
      </c>
      <c r="F4638" s="52" t="s">
        <v>625</v>
      </c>
      <c r="G4638" s="7">
        <v>8</v>
      </c>
      <c r="H4638" s="9">
        <v>37.5</v>
      </c>
      <c r="I4638" s="1">
        <v>25</v>
      </c>
      <c r="J4638" s="8">
        <v>37.5</v>
      </c>
    </row>
    <row r="4639" spans="3:10" ht="39" x14ac:dyDescent="0.2">
      <c r="C4639" s="70"/>
      <c r="D4639" s="67"/>
      <c r="E4639" s="4" t="s">
        <v>35</v>
      </c>
      <c r="F4639" s="52" t="s">
        <v>624</v>
      </c>
      <c r="G4639" s="7">
        <v>119</v>
      </c>
      <c r="H4639" s="9">
        <v>47.058823529412003</v>
      </c>
      <c r="I4639" s="1">
        <v>36.134453781513002</v>
      </c>
      <c r="J4639" s="8">
        <v>16.806722689076</v>
      </c>
    </row>
    <row r="4640" spans="3:10" ht="26" x14ac:dyDescent="0.2">
      <c r="C4640" s="70"/>
      <c r="D4640" s="67"/>
      <c r="E4640" s="4" t="s">
        <v>36</v>
      </c>
      <c r="F4640" s="52" t="s">
        <v>624</v>
      </c>
      <c r="G4640" s="7">
        <v>147</v>
      </c>
      <c r="H4640" s="9">
        <v>28.571428571428999</v>
      </c>
      <c r="I4640" s="1">
        <v>40.816326530612002</v>
      </c>
      <c r="J4640" s="8">
        <v>30.612244897958998</v>
      </c>
    </row>
    <row r="4641" spans="3:10" x14ac:dyDescent="0.2">
      <c r="C4641" s="70"/>
      <c r="D4641" s="67"/>
      <c r="E4641" s="4" t="s">
        <v>37</v>
      </c>
      <c r="F4641" s="52" t="s">
        <v>625</v>
      </c>
      <c r="G4641" s="7">
        <v>16</v>
      </c>
      <c r="H4641" s="9">
        <v>43.75</v>
      </c>
      <c r="I4641" s="1">
        <v>37.5</v>
      </c>
      <c r="J4641" s="8">
        <v>18.75</v>
      </c>
    </row>
    <row r="4642" spans="3:10" x14ac:dyDescent="0.2">
      <c r="C4642" s="66" t="s">
        <v>38</v>
      </c>
      <c r="D4642" s="66" t="s">
        <v>23</v>
      </c>
      <c r="E4642" s="5" t="s">
        <v>39</v>
      </c>
      <c r="F4642" s="51" t="s">
        <v>624</v>
      </c>
      <c r="G4642" s="6">
        <v>458</v>
      </c>
      <c r="H4642" s="13">
        <v>35.371179039300998</v>
      </c>
      <c r="I4642" s="2">
        <v>38.646288209607</v>
      </c>
      <c r="J4642" s="11">
        <v>25.982532751091998</v>
      </c>
    </row>
    <row r="4643" spans="3:10" x14ac:dyDescent="0.2">
      <c r="C4643" s="70"/>
      <c r="D4643" s="67"/>
      <c r="E4643" s="4" t="s">
        <v>40</v>
      </c>
      <c r="F4643" s="52" t="s">
        <v>624</v>
      </c>
      <c r="G4643" s="7">
        <v>973</v>
      </c>
      <c r="H4643" s="9">
        <v>32.065775950667998</v>
      </c>
      <c r="I4643" s="1">
        <v>43.884892086331</v>
      </c>
      <c r="J4643" s="8">
        <v>24.049331963000999</v>
      </c>
    </row>
    <row r="4644" spans="3:10" x14ac:dyDescent="0.2">
      <c r="C4644" s="70"/>
      <c r="D4644" s="67"/>
      <c r="E4644" s="4" t="s">
        <v>41</v>
      </c>
      <c r="F4644" s="52" t="s">
        <v>624</v>
      </c>
      <c r="G4644" s="7">
        <v>0</v>
      </c>
      <c r="H4644" s="17" t="s">
        <v>61</v>
      </c>
      <c r="I4644" s="3" t="s">
        <v>61</v>
      </c>
      <c r="J4644" s="18" t="s">
        <v>61</v>
      </c>
    </row>
    <row r="4645" spans="3:10" x14ac:dyDescent="0.2">
      <c r="C4645" s="70"/>
      <c r="D4645" s="67"/>
      <c r="E4645" s="4" t="s">
        <v>42</v>
      </c>
      <c r="F4645" s="52" t="s">
        <v>625</v>
      </c>
      <c r="G4645" s="7">
        <v>34</v>
      </c>
      <c r="H4645" s="9">
        <v>44.117647058823998</v>
      </c>
      <c r="I4645" s="1">
        <v>32.352941176470999</v>
      </c>
      <c r="J4645" s="8">
        <v>23.529411764706001</v>
      </c>
    </row>
    <row r="4646" spans="3:10" x14ac:dyDescent="0.2">
      <c r="C4646" s="70"/>
      <c r="D4646" s="67"/>
      <c r="E4646" s="4" t="s">
        <v>43</v>
      </c>
      <c r="F4646" s="52" t="s">
        <v>625</v>
      </c>
      <c r="G4646" s="7">
        <v>10</v>
      </c>
      <c r="H4646" s="9">
        <v>40</v>
      </c>
      <c r="I4646" s="1">
        <v>30</v>
      </c>
      <c r="J4646" s="8">
        <v>30</v>
      </c>
    </row>
    <row r="4647" spans="3:10" x14ac:dyDescent="0.2">
      <c r="C4647" s="70"/>
      <c r="D4647" s="67"/>
      <c r="E4647" s="4" t="s">
        <v>44</v>
      </c>
      <c r="F4647" s="52" t="s">
        <v>625</v>
      </c>
      <c r="G4647" s="7">
        <v>31</v>
      </c>
      <c r="H4647" s="9">
        <v>45.161290322581003</v>
      </c>
      <c r="I4647" s="1">
        <v>35.483870967742</v>
      </c>
      <c r="J4647" s="8">
        <v>19.354838709677001</v>
      </c>
    </row>
    <row r="4648" spans="3:10" x14ac:dyDescent="0.2">
      <c r="C4648" s="70"/>
      <c r="D4648" s="67"/>
      <c r="E4648" s="4" t="s">
        <v>37</v>
      </c>
      <c r="F4648" s="52" t="s">
        <v>625</v>
      </c>
      <c r="G4648" s="7">
        <v>22</v>
      </c>
      <c r="H4648" s="9">
        <v>27.272727272727</v>
      </c>
      <c r="I4648" s="1">
        <v>45.454545454544999</v>
      </c>
      <c r="J4648" s="8">
        <v>27.272727272727</v>
      </c>
    </row>
    <row r="4649" spans="3:10" x14ac:dyDescent="0.2">
      <c r="C4649" s="70"/>
      <c r="D4649" s="66" t="s">
        <v>20</v>
      </c>
      <c r="E4649" s="5" t="s">
        <v>39</v>
      </c>
      <c r="F4649" s="51" t="s">
        <v>624</v>
      </c>
      <c r="G4649" s="6">
        <v>175</v>
      </c>
      <c r="H4649" s="13">
        <v>32</v>
      </c>
      <c r="I4649" s="2">
        <v>38.857142857143003</v>
      </c>
      <c r="J4649" s="11">
        <v>29.142857142857</v>
      </c>
    </row>
    <row r="4650" spans="3:10" x14ac:dyDescent="0.2">
      <c r="C4650" s="70"/>
      <c r="D4650" s="67"/>
      <c r="E4650" s="4" t="s">
        <v>40</v>
      </c>
      <c r="F4650" s="52" t="s">
        <v>624</v>
      </c>
      <c r="G4650" s="7">
        <v>538</v>
      </c>
      <c r="H4650" s="9">
        <v>32.899628252787998</v>
      </c>
      <c r="I4650" s="1">
        <v>43.680297397769998</v>
      </c>
      <c r="J4650" s="8">
        <v>23.420074349442</v>
      </c>
    </row>
    <row r="4651" spans="3:10" x14ac:dyDescent="0.2">
      <c r="C4651" s="70"/>
      <c r="D4651" s="67"/>
      <c r="E4651" s="4" t="s">
        <v>41</v>
      </c>
      <c r="F4651" s="52" t="s">
        <v>624</v>
      </c>
      <c r="G4651" s="7">
        <v>0</v>
      </c>
      <c r="H4651" s="17" t="s">
        <v>61</v>
      </c>
      <c r="I4651" s="3" t="s">
        <v>61</v>
      </c>
      <c r="J4651" s="18" t="s">
        <v>61</v>
      </c>
    </row>
    <row r="4652" spans="3:10" x14ac:dyDescent="0.2">
      <c r="C4652" s="70"/>
      <c r="D4652" s="67"/>
      <c r="E4652" s="4" t="s">
        <v>42</v>
      </c>
      <c r="F4652" s="52" t="s">
        <v>625</v>
      </c>
      <c r="G4652" s="7">
        <v>20</v>
      </c>
      <c r="H4652" s="9">
        <v>35</v>
      </c>
      <c r="I4652" s="1">
        <v>45</v>
      </c>
      <c r="J4652" s="8">
        <v>20</v>
      </c>
    </row>
    <row r="4653" spans="3:10" x14ac:dyDescent="0.2">
      <c r="C4653" s="70"/>
      <c r="D4653" s="67"/>
      <c r="E4653" s="4" t="s">
        <v>43</v>
      </c>
      <c r="F4653" s="52" t="s">
        <v>625</v>
      </c>
      <c r="G4653" s="7">
        <v>5</v>
      </c>
      <c r="H4653" s="9">
        <v>40</v>
      </c>
      <c r="I4653" s="1">
        <v>40</v>
      </c>
      <c r="J4653" s="8">
        <v>20</v>
      </c>
    </row>
    <row r="4654" spans="3:10" x14ac:dyDescent="0.2">
      <c r="C4654" s="70"/>
      <c r="D4654" s="67"/>
      <c r="E4654" s="4" t="s">
        <v>44</v>
      </c>
      <c r="F4654" s="52" t="s">
        <v>625</v>
      </c>
      <c r="G4654" s="7">
        <v>14</v>
      </c>
      <c r="H4654" s="9">
        <v>28.571428571428999</v>
      </c>
      <c r="I4654" s="1">
        <v>42.857142857143003</v>
      </c>
      <c r="J4654" s="8">
        <v>28.571428571428999</v>
      </c>
    </row>
    <row r="4655" spans="3:10" x14ac:dyDescent="0.2">
      <c r="C4655" s="70"/>
      <c r="D4655" s="67"/>
      <c r="E4655" s="4" t="s">
        <v>37</v>
      </c>
      <c r="F4655" s="52" t="s">
        <v>625</v>
      </c>
      <c r="G4655" s="7">
        <v>11</v>
      </c>
      <c r="H4655" s="9">
        <v>36.363636363635997</v>
      </c>
      <c r="I4655" s="1">
        <v>45.454545454544999</v>
      </c>
      <c r="J4655" s="8">
        <v>18.181818181817999</v>
      </c>
    </row>
    <row r="4656" spans="3:10" x14ac:dyDescent="0.2">
      <c r="C4656" s="70"/>
      <c r="D4656" s="66" t="s">
        <v>21</v>
      </c>
      <c r="E4656" s="5" t="s">
        <v>39</v>
      </c>
      <c r="F4656" s="51" t="s">
        <v>624</v>
      </c>
      <c r="G4656" s="6">
        <v>283</v>
      </c>
      <c r="H4656" s="13">
        <v>37.455830388693002</v>
      </c>
      <c r="I4656" s="2">
        <v>38.515901060071002</v>
      </c>
      <c r="J4656" s="11">
        <v>24.028268551237002</v>
      </c>
    </row>
    <row r="4657" spans="3:10" x14ac:dyDescent="0.2">
      <c r="C4657" s="70"/>
      <c r="D4657" s="67"/>
      <c r="E4657" s="4" t="s">
        <v>40</v>
      </c>
      <c r="F4657" s="52" t="s">
        <v>624</v>
      </c>
      <c r="G4657" s="7">
        <v>435</v>
      </c>
      <c r="H4657" s="9">
        <v>31.034482758620999</v>
      </c>
      <c r="I4657" s="1">
        <v>44.137931034483003</v>
      </c>
      <c r="J4657" s="8">
        <v>24.827586206896999</v>
      </c>
    </row>
    <row r="4658" spans="3:10" x14ac:dyDescent="0.2">
      <c r="C4658" s="70"/>
      <c r="D4658" s="67"/>
      <c r="E4658" s="4" t="s">
        <v>41</v>
      </c>
      <c r="F4658" s="52" t="s">
        <v>624</v>
      </c>
      <c r="G4658" s="7">
        <v>0</v>
      </c>
      <c r="H4658" s="17" t="s">
        <v>61</v>
      </c>
      <c r="I4658" s="3" t="s">
        <v>61</v>
      </c>
      <c r="J4658" s="18" t="s">
        <v>61</v>
      </c>
    </row>
    <row r="4659" spans="3:10" x14ac:dyDescent="0.2">
      <c r="C4659" s="70"/>
      <c r="D4659" s="67"/>
      <c r="E4659" s="4" t="s">
        <v>42</v>
      </c>
      <c r="F4659" s="52" t="s">
        <v>625</v>
      </c>
      <c r="G4659" s="7">
        <v>14</v>
      </c>
      <c r="H4659" s="9">
        <v>57.142857142856997</v>
      </c>
      <c r="I4659" s="1">
        <v>14.285714285714</v>
      </c>
      <c r="J4659" s="8">
        <v>28.571428571428999</v>
      </c>
    </row>
    <row r="4660" spans="3:10" x14ac:dyDescent="0.2">
      <c r="C4660" s="70"/>
      <c r="D4660" s="67"/>
      <c r="E4660" s="4" t="s">
        <v>43</v>
      </c>
      <c r="F4660" s="52" t="s">
        <v>625</v>
      </c>
      <c r="G4660" s="7">
        <v>5</v>
      </c>
      <c r="H4660" s="9">
        <v>40</v>
      </c>
      <c r="I4660" s="1">
        <v>20</v>
      </c>
      <c r="J4660" s="8">
        <v>40</v>
      </c>
    </row>
    <row r="4661" spans="3:10" x14ac:dyDescent="0.2">
      <c r="C4661" s="70"/>
      <c r="D4661" s="67"/>
      <c r="E4661" s="4" t="s">
        <v>44</v>
      </c>
      <c r="F4661" s="52" t="s">
        <v>625</v>
      </c>
      <c r="G4661" s="7">
        <v>17</v>
      </c>
      <c r="H4661" s="9">
        <v>58.823529411765001</v>
      </c>
      <c r="I4661" s="1">
        <v>29.411764705882</v>
      </c>
      <c r="J4661" s="8">
        <v>11.764705882353001</v>
      </c>
    </row>
    <row r="4662" spans="3:10" x14ac:dyDescent="0.2">
      <c r="C4662" s="70"/>
      <c r="D4662" s="67"/>
      <c r="E4662" s="4" t="s">
        <v>37</v>
      </c>
      <c r="F4662" s="52" t="s">
        <v>625</v>
      </c>
      <c r="G4662" s="7">
        <v>11</v>
      </c>
      <c r="H4662" s="9">
        <v>18.181818181817999</v>
      </c>
      <c r="I4662" s="1">
        <v>45.454545454544999</v>
      </c>
      <c r="J4662" s="8">
        <v>36.363636363635997</v>
      </c>
    </row>
    <row r="4663" spans="3:10" x14ac:dyDescent="0.2">
      <c r="C4663" s="66" t="s">
        <v>45</v>
      </c>
      <c r="D4663" s="64" t="s">
        <v>19</v>
      </c>
      <c r="E4663" s="5" t="s">
        <v>46</v>
      </c>
      <c r="F4663" s="51" t="s">
        <v>624</v>
      </c>
      <c r="G4663" s="6">
        <v>770</v>
      </c>
      <c r="H4663" s="13">
        <v>23.896103896104002</v>
      </c>
      <c r="I4663" s="2">
        <v>44.675324675325001</v>
      </c>
      <c r="J4663" s="11">
        <v>31.428571428571001</v>
      </c>
    </row>
    <row r="4664" spans="3:10" ht="26" x14ac:dyDescent="0.2">
      <c r="C4664" s="70"/>
      <c r="D4664" s="65"/>
      <c r="E4664" s="4" t="s">
        <v>47</v>
      </c>
      <c r="F4664" s="52" t="s">
        <v>624</v>
      </c>
      <c r="G4664" s="7">
        <v>335</v>
      </c>
      <c r="H4664" s="9">
        <v>51.044776119402997</v>
      </c>
      <c r="I4664" s="1">
        <v>40.298507462686999</v>
      </c>
      <c r="J4664" s="8">
        <v>8.6567164179099994</v>
      </c>
    </row>
    <row r="4665" spans="3:10" x14ac:dyDescent="0.2">
      <c r="C4665" s="70"/>
      <c r="D4665" s="65"/>
      <c r="E4665" s="4" t="s">
        <v>48</v>
      </c>
      <c r="F4665" s="52" t="s">
        <v>625</v>
      </c>
      <c r="G4665" s="7">
        <v>34</v>
      </c>
      <c r="H4665" s="9">
        <v>14.705882352941</v>
      </c>
      <c r="I4665" s="1">
        <v>32.352941176470999</v>
      </c>
      <c r="J4665" s="8">
        <v>52.941176470587997</v>
      </c>
    </row>
    <row r="4666" spans="3:10" ht="39" x14ac:dyDescent="0.2">
      <c r="C4666" s="70"/>
      <c r="D4666" s="65"/>
      <c r="E4666" s="4" t="s">
        <v>49</v>
      </c>
      <c r="F4666" s="52" t="s">
        <v>624</v>
      </c>
      <c r="G4666" s="7">
        <v>318</v>
      </c>
      <c r="H4666" s="9">
        <v>42.452830188679002</v>
      </c>
      <c r="I4666" s="1">
        <v>37.421383647798997</v>
      </c>
      <c r="J4666" s="8">
        <v>20.125786163522001</v>
      </c>
    </row>
    <row r="4667" spans="3:10" x14ac:dyDescent="0.2">
      <c r="C4667" s="70"/>
      <c r="D4667" s="65"/>
      <c r="E4667" s="4" t="s">
        <v>50</v>
      </c>
      <c r="F4667" s="52" t="s">
        <v>625</v>
      </c>
      <c r="G4667" s="7">
        <v>18</v>
      </c>
      <c r="H4667" s="9">
        <v>22.222222222222001</v>
      </c>
      <c r="I4667" s="1">
        <v>66.666666666666998</v>
      </c>
      <c r="J4667" s="8">
        <v>11.111111111111001</v>
      </c>
    </row>
    <row r="4668" spans="3:10" x14ac:dyDescent="0.2">
      <c r="C4668" s="70"/>
      <c r="D4668" s="65"/>
      <c r="E4668" s="4" t="s">
        <v>44</v>
      </c>
      <c r="F4668" s="52" t="s">
        <v>625</v>
      </c>
      <c r="G4668" s="7">
        <v>25</v>
      </c>
      <c r="H4668" s="9">
        <v>16</v>
      </c>
      <c r="I4668" s="1">
        <v>36</v>
      </c>
      <c r="J4668" s="8">
        <v>48</v>
      </c>
    </row>
    <row r="4669" spans="3:10" x14ac:dyDescent="0.2">
      <c r="C4669" s="70"/>
      <c r="D4669" s="65"/>
      <c r="E4669" s="4" t="s">
        <v>37</v>
      </c>
      <c r="F4669" s="52" t="s">
        <v>625</v>
      </c>
      <c r="G4669" s="7">
        <v>28</v>
      </c>
      <c r="H4669" s="9">
        <v>35.714285714286</v>
      </c>
      <c r="I4669" s="1">
        <v>32.142857142856997</v>
      </c>
      <c r="J4669" s="8">
        <v>32.142857142856997</v>
      </c>
    </row>
    <row r="4670" spans="3:10" x14ac:dyDescent="0.2">
      <c r="C4670" s="70"/>
      <c r="D4670" s="65"/>
      <c r="E4670" s="4" t="s">
        <v>51</v>
      </c>
      <c r="F4670" s="52" t="s">
        <v>624</v>
      </c>
      <c r="G4670" s="7">
        <v>1105</v>
      </c>
      <c r="H4670" s="9">
        <v>32.126696832579</v>
      </c>
      <c r="I4670" s="1">
        <v>43.348416289592997</v>
      </c>
      <c r="J4670" s="8">
        <v>24.524886877827999</v>
      </c>
    </row>
    <row r="4671" spans="3:10" x14ac:dyDescent="0.2">
      <c r="C4671" s="70"/>
      <c r="D4671" s="65"/>
      <c r="E4671" s="4" t="s">
        <v>52</v>
      </c>
      <c r="F4671" s="52" t="s">
        <v>624</v>
      </c>
      <c r="G4671" s="7">
        <v>352</v>
      </c>
      <c r="H4671" s="9">
        <v>39.772727272727003</v>
      </c>
      <c r="I4671" s="1">
        <v>36.931818181818002</v>
      </c>
      <c r="J4671" s="8">
        <v>23.295454545455001</v>
      </c>
    </row>
    <row r="4672" spans="3:10" x14ac:dyDescent="0.2">
      <c r="C4672" s="66" t="s">
        <v>53</v>
      </c>
      <c r="D4672" s="64" t="s">
        <v>19</v>
      </c>
      <c r="E4672" s="5" t="s">
        <v>54</v>
      </c>
      <c r="F4672" s="51" t="s">
        <v>624</v>
      </c>
      <c r="G4672" s="6">
        <v>513</v>
      </c>
      <c r="H4672" s="13">
        <v>100</v>
      </c>
      <c r="I4672" s="14" t="s">
        <v>61</v>
      </c>
      <c r="J4672" s="37" t="s">
        <v>61</v>
      </c>
    </row>
    <row r="4673" spans="3:10" x14ac:dyDescent="0.2">
      <c r="C4673" s="70"/>
      <c r="D4673" s="65"/>
      <c r="E4673" s="4" t="s">
        <v>55</v>
      </c>
      <c r="F4673" s="52" t="s">
        <v>624</v>
      </c>
      <c r="G4673" s="7">
        <v>639</v>
      </c>
      <c r="H4673" s="17" t="s">
        <v>61</v>
      </c>
      <c r="I4673" s="1">
        <v>100</v>
      </c>
      <c r="J4673" s="18" t="s">
        <v>61</v>
      </c>
    </row>
    <row r="4674" spans="3:10" x14ac:dyDescent="0.2">
      <c r="C4674" s="70"/>
      <c r="D4674" s="65"/>
      <c r="E4674" s="4" t="s">
        <v>56</v>
      </c>
      <c r="F4674" s="52" t="s">
        <v>624</v>
      </c>
      <c r="G4674" s="7">
        <v>376</v>
      </c>
      <c r="H4674" s="17" t="s">
        <v>61</v>
      </c>
      <c r="I4674" s="3" t="s">
        <v>61</v>
      </c>
      <c r="J4674" s="8">
        <v>100</v>
      </c>
    </row>
    <row r="4675" spans="3:10" x14ac:dyDescent="0.2">
      <c r="C4675" s="66" t="s">
        <v>57</v>
      </c>
      <c r="D4675" s="64" t="s">
        <v>19</v>
      </c>
      <c r="E4675" s="5" t="s">
        <v>58</v>
      </c>
      <c r="F4675" s="51" t="s">
        <v>624</v>
      </c>
      <c r="G4675" s="6">
        <v>537</v>
      </c>
      <c r="H4675" s="13">
        <v>59.590316573556997</v>
      </c>
      <c r="I4675" s="2">
        <v>25.139664804469</v>
      </c>
      <c r="J4675" s="11">
        <v>15.270018621974</v>
      </c>
    </row>
    <row r="4676" spans="3:10" x14ac:dyDescent="0.2">
      <c r="C4676" s="67"/>
      <c r="D4676" s="65"/>
      <c r="E4676" s="4" t="s">
        <v>59</v>
      </c>
      <c r="F4676" s="52" t="s">
        <v>624</v>
      </c>
      <c r="G4676" s="7">
        <v>682</v>
      </c>
      <c r="H4676" s="9">
        <v>26.246334310849999</v>
      </c>
      <c r="I4676" s="1">
        <v>48.240469208211003</v>
      </c>
      <c r="J4676" s="8">
        <v>25.513196480937999</v>
      </c>
    </row>
    <row r="4677" spans="3:10" x14ac:dyDescent="0.2">
      <c r="C4677" s="71"/>
      <c r="D4677" s="68"/>
      <c r="E4677" s="19" t="s">
        <v>60</v>
      </c>
      <c r="F4677" s="53" t="s">
        <v>624</v>
      </c>
      <c r="G4677" s="21">
        <v>309</v>
      </c>
      <c r="H4677" s="36">
        <v>4.5307443365699998</v>
      </c>
      <c r="I4677" s="16">
        <v>56.634304207120003</v>
      </c>
      <c r="J4677" s="34">
        <v>38.834951456311003</v>
      </c>
    </row>
    <row r="4678" spans="3:10" x14ac:dyDescent="0.2">
      <c r="C4678" s="44" t="s">
        <v>626</v>
      </c>
    </row>
  </sheetData>
  <mergeCells count="1265">
    <mergeCell ref="C4594:V4594"/>
    <mergeCell ref="C4597:V4597"/>
    <mergeCell ref="C4598:F4599"/>
    <mergeCell ref="D4601:D4602"/>
    <mergeCell ref="D4603:D4609"/>
    <mergeCell ref="D4610:D4616"/>
    <mergeCell ref="D4617:D4623"/>
    <mergeCell ref="D4624:D4629"/>
    <mergeCell ref="D4630:D4635"/>
    <mergeCell ref="D4636:D4641"/>
    <mergeCell ref="D4642:D4648"/>
    <mergeCell ref="D4649:D4655"/>
    <mergeCell ref="D4656:D4662"/>
    <mergeCell ref="D4663:D4671"/>
    <mergeCell ref="D4672:D4674"/>
    <mergeCell ref="D4675:D4677"/>
    <mergeCell ref="C4601:C4602"/>
    <mergeCell ref="C4603:C4623"/>
    <mergeCell ref="C4624:C4641"/>
    <mergeCell ref="C4642:C4662"/>
    <mergeCell ref="C4663:C4671"/>
    <mergeCell ref="C4672:C4674"/>
    <mergeCell ref="C4675:C4677"/>
    <mergeCell ref="C4509:V4509"/>
    <mergeCell ref="C4512:V4512"/>
    <mergeCell ref="C4513:F4514"/>
    <mergeCell ref="D4516:D4517"/>
    <mergeCell ref="D4518:D4524"/>
    <mergeCell ref="D4525:D4531"/>
    <mergeCell ref="D4532:D4538"/>
    <mergeCell ref="D4539:D4544"/>
    <mergeCell ref="D4545:D4550"/>
    <mergeCell ref="D4551:D4556"/>
    <mergeCell ref="D4557:D4563"/>
    <mergeCell ref="D4564:D4570"/>
    <mergeCell ref="D4571:D4577"/>
    <mergeCell ref="D4578:D4586"/>
    <mergeCell ref="D4587:D4589"/>
    <mergeCell ref="D4590:D4592"/>
    <mergeCell ref="C4516:C4517"/>
    <mergeCell ref="C4518:C4538"/>
    <mergeCell ref="C4539:C4556"/>
    <mergeCell ref="C4557:C4577"/>
    <mergeCell ref="C4578:C4586"/>
    <mergeCell ref="C4587:C4589"/>
    <mergeCell ref="C4590:C4592"/>
    <mergeCell ref="C4424:V4424"/>
    <mergeCell ref="C4427:V4427"/>
    <mergeCell ref="C4428:F4429"/>
    <mergeCell ref="D4431:D4432"/>
    <mergeCell ref="D4433:D4439"/>
    <mergeCell ref="D4440:D4446"/>
    <mergeCell ref="D4447:D4453"/>
    <mergeCell ref="D4454:D4459"/>
    <mergeCell ref="D4460:D4465"/>
    <mergeCell ref="D4466:D4471"/>
    <mergeCell ref="D4472:D4478"/>
    <mergeCell ref="D4479:D4485"/>
    <mergeCell ref="D4486:D4492"/>
    <mergeCell ref="D4493:D4501"/>
    <mergeCell ref="D4502:D4504"/>
    <mergeCell ref="D4505:D4507"/>
    <mergeCell ref="C4431:C4432"/>
    <mergeCell ref="C4433:C4453"/>
    <mergeCell ref="C4454:C4471"/>
    <mergeCell ref="C4472:C4492"/>
    <mergeCell ref="C4493:C4501"/>
    <mergeCell ref="C4502:C4504"/>
    <mergeCell ref="C4505:C4507"/>
    <mergeCell ref="C4339:V4339"/>
    <mergeCell ref="C4342:V4342"/>
    <mergeCell ref="C4343:F4344"/>
    <mergeCell ref="D4346:D4347"/>
    <mergeCell ref="D4348:D4354"/>
    <mergeCell ref="D4355:D4361"/>
    <mergeCell ref="D4362:D4368"/>
    <mergeCell ref="D4369:D4374"/>
    <mergeCell ref="D4375:D4380"/>
    <mergeCell ref="D4381:D4386"/>
    <mergeCell ref="D4387:D4393"/>
    <mergeCell ref="D4394:D4400"/>
    <mergeCell ref="D4401:D4407"/>
    <mergeCell ref="D4408:D4416"/>
    <mergeCell ref="D4417:D4419"/>
    <mergeCell ref="D4420:D4422"/>
    <mergeCell ref="C4346:C4347"/>
    <mergeCell ref="C4348:C4368"/>
    <mergeCell ref="C4369:C4386"/>
    <mergeCell ref="C4387:C4407"/>
    <mergeCell ref="C4408:C4416"/>
    <mergeCell ref="C4417:C4419"/>
    <mergeCell ref="C4420:C4422"/>
    <mergeCell ref="C4254:V4254"/>
    <mergeCell ref="C4257:V4257"/>
    <mergeCell ref="C4258:F4259"/>
    <mergeCell ref="D4261:D4262"/>
    <mergeCell ref="D4263:D4269"/>
    <mergeCell ref="D4270:D4276"/>
    <mergeCell ref="D4277:D4283"/>
    <mergeCell ref="D4284:D4289"/>
    <mergeCell ref="D4290:D4295"/>
    <mergeCell ref="D4296:D4301"/>
    <mergeCell ref="D4302:D4308"/>
    <mergeCell ref="D4309:D4315"/>
    <mergeCell ref="D4316:D4322"/>
    <mergeCell ref="D4323:D4331"/>
    <mergeCell ref="D4332:D4334"/>
    <mergeCell ref="D4335:D4337"/>
    <mergeCell ref="C4261:C4262"/>
    <mergeCell ref="C4263:C4283"/>
    <mergeCell ref="C4284:C4301"/>
    <mergeCell ref="C4302:C4322"/>
    <mergeCell ref="C4323:C4331"/>
    <mergeCell ref="C4332:C4334"/>
    <mergeCell ref="C4335:C4337"/>
    <mergeCell ref="C4169:V4169"/>
    <mergeCell ref="C4172:V4172"/>
    <mergeCell ref="C4173:F4174"/>
    <mergeCell ref="D4176:D4177"/>
    <mergeCell ref="D4178:D4184"/>
    <mergeCell ref="D4185:D4191"/>
    <mergeCell ref="D4192:D4198"/>
    <mergeCell ref="D4199:D4204"/>
    <mergeCell ref="D4205:D4210"/>
    <mergeCell ref="D4211:D4216"/>
    <mergeCell ref="D4217:D4223"/>
    <mergeCell ref="D4224:D4230"/>
    <mergeCell ref="D4231:D4237"/>
    <mergeCell ref="D4238:D4246"/>
    <mergeCell ref="D4247:D4249"/>
    <mergeCell ref="D4250:D4252"/>
    <mergeCell ref="C4176:C4177"/>
    <mergeCell ref="C4178:C4198"/>
    <mergeCell ref="C4199:C4216"/>
    <mergeCell ref="C4217:C4237"/>
    <mergeCell ref="C4238:C4246"/>
    <mergeCell ref="C4247:C4249"/>
    <mergeCell ref="C4250:C4252"/>
    <mergeCell ref="C4084:V4084"/>
    <mergeCell ref="C4087:V4087"/>
    <mergeCell ref="C4088:F4089"/>
    <mergeCell ref="D4091:D4092"/>
    <mergeCell ref="D4093:D4099"/>
    <mergeCell ref="D4100:D4106"/>
    <mergeCell ref="D4107:D4113"/>
    <mergeCell ref="D4114:D4119"/>
    <mergeCell ref="D4120:D4125"/>
    <mergeCell ref="D4126:D4131"/>
    <mergeCell ref="D4132:D4138"/>
    <mergeCell ref="D4139:D4145"/>
    <mergeCell ref="D4146:D4152"/>
    <mergeCell ref="D4153:D4161"/>
    <mergeCell ref="D4162:D4164"/>
    <mergeCell ref="D4165:D4167"/>
    <mergeCell ref="C4091:C4092"/>
    <mergeCell ref="C4093:C4113"/>
    <mergeCell ref="C4114:C4131"/>
    <mergeCell ref="C4132:C4152"/>
    <mergeCell ref="C4153:C4161"/>
    <mergeCell ref="C4162:C4164"/>
    <mergeCell ref="C4165:C4167"/>
    <mergeCell ref="C3999:V3999"/>
    <mergeCell ref="C4002:V4002"/>
    <mergeCell ref="C4003:F4004"/>
    <mergeCell ref="D4006:D4007"/>
    <mergeCell ref="D4008:D4014"/>
    <mergeCell ref="D4015:D4021"/>
    <mergeCell ref="D4022:D4028"/>
    <mergeCell ref="D4029:D4034"/>
    <mergeCell ref="D4035:D4040"/>
    <mergeCell ref="D4041:D4046"/>
    <mergeCell ref="D4047:D4053"/>
    <mergeCell ref="D4054:D4060"/>
    <mergeCell ref="D4061:D4067"/>
    <mergeCell ref="D4068:D4076"/>
    <mergeCell ref="D4077:D4079"/>
    <mergeCell ref="D4080:D4082"/>
    <mergeCell ref="C4006:C4007"/>
    <mergeCell ref="C4008:C4028"/>
    <mergeCell ref="C4029:C4046"/>
    <mergeCell ref="C4047:C4067"/>
    <mergeCell ref="C4068:C4076"/>
    <mergeCell ref="C4077:C4079"/>
    <mergeCell ref="C4080:C4082"/>
    <mergeCell ref="C3914:V3914"/>
    <mergeCell ref="C3917:V3917"/>
    <mergeCell ref="C3918:F3919"/>
    <mergeCell ref="D3921:D3922"/>
    <mergeCell ref="D3923:D3929"/>
    <mergeCell ref="D3930:D3936"/>
    <mergeCell ref="D3937:D3943"/>
    <mergeCell ref="D3944:D3949"/>
    <mergeCell ref="D3950:D3955"/>
    <mergeCell ref="D3956:D3961"/>
    <mergeCell ref="D3962:D3968"/>
    <mergeCell ref="D3969:D3975"/>
    <mergeCell ref="D3976:D3982"/>
    <mergeCell ref="D3983:D3991"/>
    <mergeCell ref="D3992:D3994"/>
    <mergeCell ref="D3995:D3997"/>
    <mergeCell ref="C3921:C3922"/>
    <mergeCell ref="C3923:C3943"/>
    <mergeCell ref="C3944:C3961"/>
    <mergeCell ref="C3962:C3982"/>
    <mergeCell ref="C3983:C3991"/>
    <mergeCell ref="C3992:C3994"/>
    <mergeCell ref="C3995:C3997"/>
    <mergeCell ref="C3829:V3829"/>
    <mergeCell ref="C3832:V3832"/>
    <mergeCell ref="C3833:F3834"/>
    <mergeCell ref="D3836:D3837"/>
    <mergeCell ref="D3838:D3844"/>
    <mergeCell ref="D3845:D3851"/>
    <mergeCell ref="D3852:D3858"/>
    <mergeCell ref="D3859:D3864"/>
    <mergeCell ref="D3865:D3870"/>
    <mergeCell ref="D3871:D3876"/>
    <mergeCell ref="D3877:D3883"/>
    <mergeCell ref="D3884:D3890"/>
    <mergeCell ref="D3891:D3897"/>
    <mergeCell ref="D3898:D3906"/>
    <mergeCell ref="D3907:D3909"/>
    <mergeCell ref="D3910:D3912"/>
    <mergeCell ref="C3836:C3837"/>
    <mergeCell ref="C3838:C3858"/>
    <mergeCell ref="C3859:C3876"/>
    <mergeCell ref="C3877:C3897"/>
    <mergeCell ref="C3898:C3906"/>
    <mergeCell ref="C3907:C3909"/>
    <mergeCell ref="C3910:C3912"/>
    <mergeCell ref="C3744:V3744"/>
    <mergeCell ref="C3747:V3747"/>
    <mergeCell ref="C3748:F3749"/>
    <mergeCell ref="D3751:D3752"/>
    <mergeCell ref="D3753:D3759"/>
    <mergeCell ref="D3760:D3766"/>
    <mergeCell ref="D3767:D3773"/>
    <mergeCell ref="D3774:D3779"/>
    <mergeCell ref="D3780:D3785"/>
    <mergeCell ref="D3786:D3791"/>
    <mergeCell ref="D3792:D3798"/>
    <mergeCell ref="D3799:D3805"/>
    <mergeCell ref="D3806:D3812"/>
    <mergeCell ref="D3813:D3821"/>
    <mergeCell ref="D3822:D3824"/>
    <mergeCell ref="D3825:D3827"/>
    <mergeCell ref="C3751:C3752"/>
    <mergeCell ref="C3753:C3773"/>
    <mergeCell ref="C3774:C3791"/>
    <mergeCell ref="C3792:C3812"/>
    <mergeCell ref="C3813:C3821"/>
    <mergeCell ref="C3822:C3824"/>
    <mergeCell ref="C3825:C3827"/>
    <mergeCell ref="C3659:V3659"/>
    <mergeCell ref="C3662:V3662"/>
    <mergeCell ref="C3663:F3664"/>
    <mergeCell ref="D3666:D3667"/>
    <mergeCell ref="D3668:D3674"/>
    <mergeCell ref="D3675:D3681"/>
    <mergeCell ref="D3682:D3688"/>
    <mergeCell ref="D3689:D3694"/>
    <mergeCell ref="D3695:D3700"/>
    <mergeCell ref="D3701:D3706"/>
    <mergeCell ref="D3707:D3713"/>
    <mergeCell ref="D3714:D3720"/>
    <mergeCell ref="D3721:D3727"/>
    <mergeCell ref="D3728:D3736"/>
    <mergeCell ref="D3737:D3739"/>
    <mergeCell ref="D3740:D3742"/>
    <mergeCell ref="C3666:C3667"/>
    <mergeCell ref="C3668:C3688"/>
    <mergeCell ref="C3689:C3706"/>
    <mergeCell ref="C3707:C3727"/>
    <mergeCell ref="C3728:C3736"/>
    <mergeCell ref="C3737:C3739"/>
    <mergeCell ref="C3740:C3742"/>
    <mergeCell ref="C3574:V3574"/>
    <mergeCell ref="C3577:V3577"/>
    <mergeCell ref="C3578:F3579"/>
    <mergeCell ref="D3581:D3582"/>
    <mergeCell ref="D3583:D3589"/>
    <mergeCell ref="D3590:D3596"/>
    <mergeCell ref="D3597:D3603"/>
    <mergeCell ref="D3604:D3609"/>
    <mergeCell ref="D3610:D3615"/>
    <mergeCell ref="D3616:D3621"/>
    <mergeCell ref="D3622:D3628"/>
    <mergeCell ref="D3629:D3635"/>
    <mergeCell ref="D3636:D3642"/>
    <mergeCell ref="D3643:D3651"/>
    <mergeCell ref="D3652:D3654"/>
    <mergeCell ref="D3655:D3657"/>
    <mergeCell ref="C3581:C3582"/>
    <mergeCell ref="C3583:C3603"/>
    <mergeCell ref="C3604:C3621"/>
    <mergeCell ref="C3622:C3642"/>
    <mergeCell ref="C3643:C3651"/>
    <mergeCell ref="C3652:C3654"/>
    <mergeCell ref="C3655:C3657"/>
    <mergeCell ref="C3489:V3489"/>
    <mergeCell ref="C3492:V3492"/>
    <mergeCell ref="C3493:F3494"/>
    <mergeCell ref="D3496:D3497"/>
    <mergeCell ref="D3498:D3504"/>
    <mergeCell ref="D3505:D3511"/>
    <mergeCell ref="D3512:D3518"/>
    <mergeCell ref="D3519:D3524"/>
    <mergeCell ref="D3525:D3530"/>
    <mergeCell ref="D3531:D3536"/>
    <mergeCell ref="D3537:D3543"/>
    <mergeCell ref="D3544:D3550"/>
    <mergeCell ref="D3551:D3557"/>
    <mergeCell ref="D3558:D3566"/>
    <mergeCell ref="D3567:D3569"/>
    <mergeCell ref="D3570:D3572"/>
    <mergeCell ref="C3496:C3497"/>
    <mergeCell ref="C3498:C3518"/>
    <mergeCell ref="C3519:C3536"/>
    <mergeCell ref="C3537:C3557"/>
    <mergeCell ref="C3558:C3566"/>
    <mergeCell ref="C3567:C3569"/>
    <mergeCell ref="C3570:C3572"/>
    <mergeCell ref="C3404:V3404"/>
    <mergeCell ref="C3407:V3407"/>
    <mergeCell ref="C3408:F3409"/>
    <mergeCell ref="D3411:D3412"/>
    <mergeCell ref="D3413:D3419"/>
    <mergeCell ref="D3420:D3426"/>
    <mergeCell ref="D3427:D3433"/>
    <mergeCell ref="D3434:D3439"/>
    <mergeCell ref="D3440:D3445"/>
    <mergeCell ref="D3446:D3451"/>
    <mergeCell ref="D3452:D3458"/>
    <mergeCell ref="D3459:D3465"/>
    <mergeCell ref="D3466:D3472"/>
    <mergeCell ref="D3473:D3481"/>
    <mergeCell ref="D3482:D3484"/>
    <mergeCell ref="D3485:D3487"/>
    <mergeCell ref="C3411:C3412"/>
    <mergeCell ref="C3413:C3433"/>
    <mergeCell ref="C3434:C3451"/>
    <mergeCell ref="C3452:C3472"/>
    <mergeCell ref="C3473:C3481"/>
    <mergeCell ref="C3482:C3484"/>
    <mergeCell ref="C3485:C3487"/>
    <mergeCell ref="C3319:V3319"/>
    <mergeCell ref="C3322:V3322"/>
    <mergeCell ref="C3323:F3324"/>
    <mergeCell ref="D3326:D3327"/>
    <mergeCell ref="D3328:D3334"/>
    <mergeCell ref="D3335:D3341"/>
    <mergeCell ref="D3342:D3348"/>
    <mergeCell ref="D3349:D3354"/>
    <mergeCell ref="D3355:D3360"/>
    <mergeCell ref="D3361:D3366"/>
    <mergeCell ref="D3367:D3373"/>
    <mergeCell ref="D3374:D3380"/>
    <mergeCell ref="D3381:D3387"/>
    <mergeCell ref="D3388:D3396"/>
    <mergeCell ref="D3397:D3399"/>
    <mergeCell ref="D3400:D3402"/>
    <mergeCell ref="C3326:C3327"/>
    <mergeCell ref="C3328:C3348"/>
    <mergeCell ref="C3349:C3366"/>
    <mergeCell ref="C3367:C3387"/>
    <mergeCell ref="C3388:C3396"/>
    <mergeCell ref="C3397:C3399"/>
    <mergeCell ref="C3400:C3402"/>
    <mergeCell ref="C3234:V3234"/>
    <mergeCell ref="C3237:V3237"/>
    <mergeCell ref="C3238:F3239"/>
    <mergeCell ref="D3241:D3242"/>
    <mergeCell ref="D3243:D3249"/>
    <mergeCell ref="D3250:D3256"/>
    <mergeCell ref="D3257:D3263"/>
    <mergeCell ref="D3264:D3269"/>
    <mergeCell ref="D3270:D3275"/>
    <mergeCell ref="D3276:D3281"/>
    <mergeCell ref="D3282:D3288"/>
    <mergeCell ref="D3289:D3295"/>
    <mergeCell ref="D3296:D3302"/>
    <mergeCell ref="D3303:D3311"/>
    <mergeCell ref="D3312:D3314"/>
    <mergeCell ref="D3315:D3317"/>
    <mergeCell ref="C3241:C3242"/>
    <mergeCell ref="C3243:C3263"/>
    <mergeCell ref="C3264:C3281"/>
    <mergeCell ref="C3282:C3302"/>
    <mergeCell ref="C3303:C3311"/>
    <mergeCell ref="C3312:C3314"/>
    <mergeCell ref="C3315:C3317"/>
    <mergeCell ref="C3149:V3149"/>
    <mergeCell ref="C3152:V3152"/>
    <mergeCell ref="C3153:F3154"/>
    <mergeCell ref="D3156:D3157"/>
    <mergeCell ref="D3158:D3164"/>
    <mergeCell ref="D3165:D3171"/>
    <mergeCell ref="D3172:D3178"/>
    <mergeCell ref="D3179:D3184"/>
    <mergeCell ref="D3185:D3190"/>
    <mergeCell ref="D3191:D3196"/>
    <mergeCell ref="D3197:D3203"/>
    <mergeCell ref="D3204:D3210"/>
    <mergeCell ref="D3211:D3217"/>
    <mergeCell ref="D3218:D3226"/>
    <mergeCell ref="D3227:D3229"/>
    <mergeCell ref="D3230:D3232"/>
    <mergeCell ref="C3156:C3157"/>
    <mergeCell ref="C3158:C3178"/>
    <mergeCell ref="C3179:C3196"/>
    <mergeCell ref="C3197:C3217"/>
    <mergeCell ref="C3218:C3226"/>
    <mergeCell ref="C3227:C3229"/>
    <mergeCell ref="C3230:C3232"/>
    <mergeCell ref="C3064:V3064"/>
    <mergeCell ref="C3067:V3067"/>
    <mergeCell ref="C3068:F3069"/>
    <mergeCell ref="D3071:D3072"/>
    <mergeCell ref="D3073:D3079"/>
    <mergeCell ref="D3080:D3086"/>
    <mergeCell ref="D3087:D3093"/>
    <mergeCell ref="D3094:D3099"/>
    <mergeCell ref="D3100:D3105"/>
    <mergeCell ref="D3106:D3111"/>
    <mergeCell ref="D3112:D3118"/>
    <mergeCell ref="D3119:D3125"/>
    <mergeCell ref="D3126:D3132"/>
    <mergeCell ref="D3133:D3141"/>
    <mergeCell ref="D3142:D3144"/>
    <mergeCell ref="D3145:D3147"/>
    <mergeCell ref="C3071:C3072"/>
    <mergeCell ref="C3073:C3093"/>
    <mergeCell ref="C3094:C3111"/>
    <mergeCell ref="C3112:C3132"/>
    <mergeCell ref="C3133:C3141"/>
    <mergeCell ref="C3142:C3144"/>
    <mergeCell ref="C3145:C3147"/>
    <mergeCell ref="C2979:V2979"/>
    <mergeCell ref="C2982:V2982"/>
    <mergeCell ref="C2983:F2984"/>
    <mergeCell ref="D2986:D2987"/>
    <mergeCell ref="D2988:D2994"/>
    <mergeCell ref="D2995:D3001"/>
    <mergeCell ref="D3002:D3008"/>
    <mergeCell ref="D3009:D3014"/>
    <mergeCell ref="D3015:D3020"/>
    <mergeCell ref="D3021:D3026"/>
    <mergeCell ref="D3027:D3033"/>
    <mergeCell ref="D3034:D3040"/>
    <mergeCell ref="D3041:D3047"/>
    <mergeCell ref="D3048:D3056"/>
    <mergeCell ref="D3057:D3059"/>
    <mergeCell ref="D3060:D3062"/>
    <mergeCell ref="C2986:C2987"/>
    <mergeCell ref="C2988:C3008"/>
    <mergeCell ref="C3009:C3026"/>
    <mergeCell ref="C3027:C3047"/>
    <mergeCell ref="C3048:C3056"/>
    <mergeCell ref="C3057:C3059"/>
    <mergeCell ref="C3060:C3062"/>
    <mergeCell ref="C2894:V2894"/>
    <mergeCell ref="C2897:V2897"/>
    <mergeCell ref="C2898:F2899"/>
    <mergeCell ref="D2901:D2902"/>
    <mergeCell ref="D2903:D2909"/>
    <mergeCell ref="D2910:D2916"/>
    <mergeCell ref="D2917:D2923"/>
    <mergeCell ref="D2924:D2929"/>
    <mergeCell ref="D2930:D2935"/>
    <mergeCell ref="D2936:D2941"/>
    <mergeCell ref="D2942:D2948"/>
    <mergeCell ref="D2949:D2955"/>
    <mergeCell ref="D2956:D2962"/>
    <mergeCell ref="D2963:D2971"/>
    <mergeCell ref="D2972:D2974"/>
    <mergeCell ref="D2975:D2977"/>
    <mergeCell ref="C2901:C2902"/>
    <mergeCell ref="C2903:C2923"/>
    <mergeCell ref="C2924:C2941"/>
    <mergeCell ref="C2942:C2962"/>
    <mergeCell ref="C2963:C2971"/>
    <mergeCell ref="C2972:C2974"/>
    <mergeCell ref="C2975:C2977"/>
    <mergeCell ref="C2809:V2809"/>
    <mergeCell ref="C2812:V2812"/>
    <mergeCell ref="C2813:F2814"/>
    <mergeCell ref="D2816:D2817"/>
    <mergeCell ref="D2818:D2824"/>
    <mergeCell ref="D2825:D2831"/>
    <mergeCell ref="D2832:D2838"/>
    <mergeCell ref="D2839:D2844"/>
    <mergeCell ref="D2845:D2850"/>
    <mergeCell ref="D2851:D2856"/>
    <mergeCell ref="D2857:D2863"/>
    <mergeCell ref="D2864:D2870"/>
    <mergeCell ref="D2871:D2877"/>
    <mergeCell ref="D2878:D2886"/>
    <mergeCell ref="D2887:D2889"/>
    <mergeCell ref="D2890:D2892"/>
    <mergeCell ref="C2816:C2817"/>
    <mergeCell ref="C2818:C2838"/>
    <mergeCell ref="C2839:C2856"/>
    <mergeCell ref="C2857:C2877"/>
    <mergeCell ref="C2878:C2886"/>
    <mergeCell ref="C2887:C2889"/>
    <mergeCell ref="C2890:C2892"/>
    <mergeCell ref="C2724:V2724"/>
    <mergeCell ref="C2727:V2727"/>
    <mergeCell ref="C2728:F2729"/>
    <mergeCell ref="D2731:D2732"/>
    <mergeCell ref="D2733:D2739"/>
    <mergeCell ref="D2740:D2746"/>
    <mergeCell ref="D2747:D2753"/>
    <mergeCell ref="D2754:D2759"/>
    <mergeCell ref="D2760:D2765"/>
    <mergeCell ref="D2766:D2771"/>
    <mergeCell ref="D2772:D2778"/>
    <mergeCell ref="D2779:D2785"/>
    <mergeCell ref="D2786:D2792"/>
    <mergeCell ref="D2793:D2801"/>
    <mergeCell ref="D2802:D2804"/>
    <mergeCell ref="D2805:D2807"/>
    <mergeCell ref="C2731:C2732"/>
    <mergeCell ref="C2733:C2753"/>
    <mergeCell ref="C2754:C2771"/>
    <mergeCell ref="C2772:C2792"/>
    <mergeCell ref="C2793:C2801"/>
    <mergeCell ref="C2802:C2804"/>
    <mergeCell ref="C2805:C2807"/>
    <mergeCell ref="C2639:V2639"/>
    <mergeCell ref="C2642:V2642"/>
    <mergeCell ref="C2643:F2644"/>
    <mergeCell ref="D2646:D2647"/>
    <mergeCell ref="D2648:D2654"/>
    <mergeCell ref="D2655:D2661"/>
    <mergeCell ref="D2662:D2668"/>
    <mergeCell ref="D2669:D2674"/>
    <mergeCell ref="D2675:D2680"/>
    <mergeCell ref="D2681:D2686"/>
    <mergeCell ref="D2687:D2693"/>
    <mergeCell ref="D2694:D2700"/>
    <mergeCell ref="D2701:D2707"/>
    <mergeCell ref="D2708:D2716"/>
    <mergeCell ref="D2717:D2719"/>
    <mergeCell ref="D2720:D2722"/>
    <mergeCell ref="C2646:C2647"/>
    <mergeCell ref="C2648:C2668"/>
    <mergeCell ref="C2669:C2686"/>
    <mergeCell ref="C2687:C2707"/>
    <mergeCell ref="C2708:C2716"/>
    <mergeCell ref="C2717:C2719"/>
    <mergeCell ref="C2720:C2722"/>
    <mergeCell ref="C2554:V2554"/>
    <mergeCell ref="C2557:V2557"/>
    <mergeCell ref="C2558:F2559"/>
    <mergeCell ref="D2561:D2562"/>
    <mergeCell ref="D2563:D2569"/>
    <mergeCell ref="D2570:D2576"/>
    <mergeCell ref="D2577:D2583"/>
    <mergeCell ref="D2584:D2589"/>
    <mergeCell ref="D2590:D2595"/>
    <mergeCell ref="D2596:D2601"/>
    <mergeCell ref="D2602:D2608"/>
    <mergeCell ref="D2609:D2615"/>
    <mergeCell ref="D2616:D2622"/>
    <mergeCell ref="D2623:D2631"/>
    <mergeCell ref="D2632:D2634"/>
    <mergeCell ref="D2635:D2637"/>
    <mergeCell ref="C2561:C2562"/>
    <mergeCell ref="C2563:C2583"/>
    <mergeCell ref="C2584:C2601"/>
    <mergeCell ref="C2602:C2622"/>
    <mergeCell ref="C2623:C2631"/>
    <mergeCell ref="C2632:C2634"/>
    <mergeCell ref="C2635:C2637"/>
    <mergeCell ref="C2469:V2469"/>
    <mergeCell ref="C2472:V2472"/>
    <mergeCell ref="C2473:F2474"/>
    <mergeCell ref="D2476:D2477"/>
    <mergeCell ref="D2478:D2484"/>
    <mergeCell ref="D2485:D2491"/>
    <mergeCell ref="D2492:D2498"/>
    <mergeCell ref="D2499:D2504"/>
    <mergeCell ref="D2505:D2510"/>
    <mergeCell ref="D2511:D2516"/>
    <mergeCell ref="D2517:D2523"/>
    <mergeCell ref="D2524:D2530"/>
    <mergeCell ref="D2531:D2537"/>
    <mergeCell ref="D2538:D2546"/>
    <mergeCell ref="D2547:D2549"/>
    <mergeCell ref="D2550:D2552"/>
    <mergeCell ref="C2476:C2477"/>
    <mergeCell ref="C2478:C2498"/>
    <mergeCell ref="C2499:C2516"/>
    <mergeCell ref="C2517:C2537"/>
    <mergeCell ref="C2538:C2546"/>
    <mergeCell ref="C2547:C2549"/>
    <mergeCell ref="C2550:C2552"/>
    <mergeCell ref="C2384:V2384"/>
    <mergeCell ref="C2387:V2387"/>
    <mergeCell ref="C2388:F2389"/>
    <mergeCell ref="D2391:D2392"/>
    <mergeCell ref="D2393:D2399"/>
    <mergeCell ref="D2400:D2406"/>
    <mergeCell ref="D2407:D2413"/>
    <mergeCell ref="D2414:D2419"/>
    <mergeCell ref="D2420:D2425"/>
    <mergeCell ref="D2426:D2431"/>
    <mergeCell ref="D2432:D2438"/>
    <mergeCell ref="D2439:D2445"/>
    <mergeCell ref="D2446:D2452"/>
    <mergeCell ref="D2453:D2461"/>
    <mergeCell ref="D2462:D2464"/>
    <mergeCell ref="D2465:D2467"/>
    <mergeCell ref="C2391:C2392"/>
    <mergeCell ref="C2393:C2413"/>
    <mergeCell ref="C2414:C2431"/>
    <mergeCell ref="C2432:C2452"/>
    <mergeCell ref="C2453:C2461"/>
    <mergeCell ref="C2462:C2464"/>
    <mergeCell ref="C2465:C2467"/>
    <mergeCell ref="C2299:V2299"/>
    <mergeCell ref="C2302:V2302"/>
    <mergeCell ref="C2303:F2304"/>
    <mergeCell ref="D2306:D2307"/>
    <mergeCell ref="D2308:D2314"/>
    <mergeCell ref="D2315:D2321"/>
    <mergeCell ref="D2322:D2328"/>
    <mergeCell ref="D2329:D2334"/>
    <mergeCell ref="D2335:D2340"/>
    <mergeCell ref="D2341:D2346"/>
    <mergeCell ref="D2347:D2353"/>
    <mergeCell ref="D2354:D2360"/>
    <mergeCell ref="D2361:D2367"/>
    <mergeCell ref="D2368:D2376"/>
    <mergeCell ref="D2377:D2379"/>
    <mergeCell ref="D2380:D2382"/>
    <mergeCell ref="C2306:C2307"/>
    <mergeCell ref="C2308:C2328"/>
    <mergeCell ref="C2329:C2346"/>
    <mergeCell ref="C2347:C2367"/>
    <mergeCell ref="C2368:C2376"/>
    <mergeCell ref="C2377:C2379"/>
    <mergeCell ref="C2380:C2382"/>
    <mergeCell ref="C2214:V2214"/>
    <mergeCell ref="C2217:V2217"/>
    <mergeCell ref="C2218:F2219"/>
    <mergeCell ref="D2221:D2222"/>
    <mergeCell ref="D2223:D2229"/>
    <mergeCell ref="D2230:D2236"/>
    <mergeCell ref="D2237:D2243"/>
    <mergeCell ref="D2244:D2249"/>
    <mergeCell ref="D2250:D2255"/>
    <mergeCell ref="D2256:D2261"/>
    <mergeCell ref="D2262:D2268"/>
    <mergeCell ref="D2269:D2275"/>
    <mergeCell ref="D2276:D2282"/>
    <mergeCell ref="D2283:D2291"/>
    <mergeCell ref="D2292:D2294"/>
    <mergeCell ref="D2295:D2297"/>
    <mergeCell ref="C2221:C2222"/>
    <mergeCell ref="C2223:C2243"/>
    <mergeCell ref="C2244:C2261"/>
    <mergeCell ref="C2262:C2282"/>
    <mergeCell ref="C2283:C2291"/>
    <mergeCell ref="C2292:C2294"/>
    <mergeCell ref="C2295:C2297"/>
    <mergeCell ref="C2129:V2129"/>
    <mergeCell ref="C2132:V2132"/>
    <mergeCell ref="C2133:F2134"/>
    <mergeCell ref="D2136:D2137"/>
    <mergeCell ref="D2138:D2144"/>
    <mergeCell ref="D2145:D2151"/>
    <mergeCell ref="D2152:D2158"/>
    <mergeCell ref="D2159:D2164"/>
    <mergeCell ref="D2165:D2170"/>
    <mergeCell ref="D2171:D2176"/>
    <mergeCell ref="D2177:D2183"/>
    <mergeCell ref="D2184:D2190"/>
    <mergeCell ref="D2191:D2197"/>
    <mergeCell ref="D2198:D2206"/>
    <mergeCell ref="D2207:D2209"/>
    <mergeCell ref="D2210:D2212"/>
    <mergeCell ref="C2136:C2137"/>
    <mergeCell ref="C2138:C2158"/>
    <mergeCell ref="C2159:C2176"/>
    <mergeCell ref="C2177:C2197"/>
    <mergeCell ref="C2198:C2206"/>
    <mergeCell ref="C2207:C2209"/>
    <mergeCell ref="C2210:C2212"/>
    <mergeCell ref="C2044:V2044"/>
    <mergeCell ref="C2047:V2047"/>
    <mergeCell ref="C2048:F2049"/>
    <mergeCell ref="D2051:D2052"/>
    <mergeCell ref="D2053:D2059"/>
    <mergeCell ref="D2060:D2066"/>
    <mergeCell ref="D2067:D2073"/>
    <mergeCell ref="D2074:D2079"/>
    <mergeCell ref="D2080:D2085"/>
    <mergeCell ref="D2086:D2091"/>
    <mergeCell ref="D2092:D2098"/>
    <mergeCell ref="D2099:D2105"/>
    <mergeCell ref="D2106:D2112"/>
    <mergeCell ref="D2113:D2121"/>
    <mergeCell ref="D2122:D2124"/>
    <mergeCell ref="D2125:D2127"/>
    <mergeCell ref="C2051:C2052"/>
    <mergeCell ref="C2053:C2073"/>
    <mergeCell ref="C2074:C2091"/>
    <mergeCell ref="C2092:C2112"/>
    <mergeCell ref="C2113:C2121"/>
    <mergeCell ref="C2122:C2124"/>
    <mergeCell ref="C2125:C2127"/>
    <mergeCell ref="C1959:V1959"/>
    <mergeCell ref="C1962:V1962"/>
    <mergeCell ref="C1963:F1964"/>
    <mergeCell ref="D1966:D1967"/>
    <mergeCell ref="D1968:D1974"/>
    <mergeCell ref="D1975:D1981"/>
    <mergeCell ref="D1982:D1988"/>
    <mergeCell ref="D1989:D1994"/>
    <mergeCell ref="D1995:D2000"/>
    <mergeCell ref="D2001:D2006"/>
    <mergeCell ref="D2007:D2013"/>
    <mergeCell ref="D2014:D2020"/>
    <mergeCell ref="D2021:D2027"/>
    <mergeCell ref="D2028:D2036"/>
    <mergeCell ref="D2037:D2039"/>
    <mergeCell ref="D2040:D2042"/>
    <mergeCell ref="C1966:C1967"/>
    <mergeCell ref="C1968:C1988"/>
    <mergeCell ref="C1989:C2006"/>
    <mergeCell ref="C2007:C2027"/>
    <mergeCell ref="C2028:C2036"/>
    <mergeCell ref="C2037:C2039"/>
    <mergeCell ref="C2040:C2042"/>
    <mergeCell ref="C1874:V1874"/>
    <mergeCell ref="C1877:V1877"/>
    <mergeCell ref="C1878:F1879"/>
    <mergeCell ref="D1881:D1882"/>
    <mergeCell ref="D1883:D1889"/>
    <mergeCell ref="D1890:D1896"/>
    <mergeCell ref="D1897:D1903"/>
    <mergeCell ref="D1904:D1909"/>
    <mergeCell ref="D1910:D1915"/>
    <mergeCell ref="D1916:D1921"/>
    <mergeCell ref="D1922:D1928"/>
    <mergeCell ref="D1929:D1935"/>
    <mergeCell ref="D1936:D1942"/>
    <mergeCell ref="D1943:D1951"/>
    <mergeCell ref="D1952:D1954"/>
    <mergeCell ref="D1955:D1957"/>
    <mergeCell ref="C1881:C1882"/>
    <mergeCell ref="C1883:C1903"/>
    <mergeCell ref="C1904:C1921"/>
    <mergeCell ref="C1922:C1942"/>
    <mergeCell ref="C1943:C1951"/>
    <mergeCell ref="C1952:C1954"/>
    <mergeCell ref="C1955:C1957"/>
    <mergeCell ref="C1789:V1789"/>
    <mergeCell ref="C1792:V1792"/>
    <mergeCell ref="C1793:F1794"/>
    <mergeCell ref="D1796:D1797"/>
    <mergeCell ref="D1798:D1804"/>
    <mergeCell ref="D1805:D1811"/>
    <mergeCell ref="D1812:D1818"/>
    <mergeCell ref="D1819:D1824"/>
    <mergeCell ref="D1825:D1830"/>
    <mergeCell ref="D1831:D1836"/>
    <mergeCell ref="D1837:D1843"/>
    <mergeCell ref="D1844:D1850"/>
    <mergeCell ref="D1851:D1857"/>
    <mergeCell ref="D1858:D1866"/>
    <mergeCell ref="D1867:D1869"/>
    <mergeCell ref="D1870:D1872"/>
    <mergeCell ref="C1796:C1797"/>
    <mergeCell ref="C1798:C1818"/>
    <mergeCell ref="C1819:C1836"/>
    <mergeCell ref="C1837:C1857"/>
    <mergeCell ref="C1858:C1866"/>
    <mergeCell ref="C1867:C1869"/>
    <mergeCell ref="C1870:C1872"/>
    <mergeCell ref="C1704:V1704"/>
    <mergeCell ref="C1707:V1707"/>
    <mergeCell ref="C1708:F1709"/>
    <mergeCell ref="D1711:D1712"/>
    <mergeCell ref="D1713:D1719"/>
    <mergeCell ref="D1720:D1726"/>
    <mergeCell ref="D1727:D1733"/>
    <mergeCell ref="D1734:D1739"/>
    <mergeCell ref="D1740:D1745"/>
    <mergeCell ref="D1746:D1751"/>
    <mergeCell ref="D1752:D1758"/>
    <mergeCell ref="D1759:D1765"/>
    <mergeCell ref="D1766:D1772"/>
    <mergeCell ref="D1773:D1781"/>
    <mergeCell ref="D1782:D1784"/>
    <mergeCell ref="D1785:D1787"/>
    <mergeCell ref="C1711:C1712"/>
    <mergeCell ref="C1713:C1733"/>
    <mergeCell ref="C1734:C1751"/>
    <mergeCell ref="C1752:C1772"/>
    <mergeCell ref="C1773:C1781"/>
    <mergeCell ref="C1782:C1784"/>
    <mergeCell ref="C1785:C1787"/>
    <mergeCell ref="C1619:V1619"/>
    <mergeCell ref="C1622:V1622"/>
    <mergeCell ref="C1623:F1624"/>
    <mergeCell ref="D1626:D1627"/>
    <mergeCell ref="D1628:D1634"/>
    <mergeCell ref="D1635:D1641"/>
    <mergeCell ref="D1642:D1648"/>
    <mergeCell ref="D1649:D1654"/>
    <mergeCell ref="D1655:D1660"/>
    <mergeCell ref="D1661:D1666"/>
    <mergeCell ref="D1667:D1673"/>
    <mergeCell ref="D1674:D1680"/>
    <mergeCell ref="D1681:D1687"/>
    <mergeCell ref="D1688:D1696"/>
    <mergeCell ref="D1697:D1699"/>
    <mergeCell ref="D1700:D1702"/>
    <mergeCell ref="C1626:C1627"/>
    <mergeCell ref="C1628:C1648"/>
    <mergeCell ref="C1649:C1666"/>
    <mergeCell ref="C1667:C1687"/>
    <mergeCell ref="C1688:C1696"/>
    <mergeCell ref="C1697:C1699"/>
    <mergeCell ref="C1700:C1702"/>
    <mergeCell ref="C1534:V1534"/>
    <mergeCell ref="C1537:V1537"/>
    <mergeCell ref="C1538:F1539"/>
    <mergeCell ref="D1541:D1542"/>
    <mergeCell ref="D1543:D1549"/>
    <mergeCell ref="D1550:D1556"/>
    <mergeCell ref="D1557:D1563"/>
    <mergeCell ref="D1564:D1569"/>
    <mergeCell ref="D1570:D1575"/>
    <mergeCell ref="D1576:D1581"/>
    <mergeCell ref="D1582:D1588"/>
    <mergeCell ref="D1589:D1595"/>
    <mergeCell ref="D1596:D1602"/>
    <mergeCell ref="D1603:D1611"/>
    <mergeCell ref="D1612:D1614"/>
    <mergeCell ref="D1615:D1617"/>
    <mergeCell ref="C1541:C1542"/>
    <mergeCell ref="C1543:C1563"/>
    <mergeCell ref="C1564:C1581"/>
    <mergeCell ref="C1582:C1602"/>
    <mergeCell ref="C1603:C1611"/>
    <mergeCell ref="C1612:C1614"/>
    <mergeCell ref="C1615:C1617"/>
    <mergeCell ref="C1449:V1449"/>
    <mergeCell ref="C1452:V1452"/>
    <mergeCell ref="C1453:F1454"/>
    <mergeCell ref="D1456:D1457"/>
    <mergeCell ref="D1458:D1464"/>
    <mergeCell ref="D1465:D1471"/>
    <mergeCell ref="D1472:D1478"/>
    <mergeCell ref="D1479:D1484"/>
    <mergeCell ref="D1485:D1490"/>
    <mergeCell ref="D1491:D1496"/>
    <mergeCell ref="D1497:D1503"/>
    <mergeCell ref="D1504:D1510"/>
    <mergeCell ref="D1511:D1517"/>
    <mergeCell ref="D1518:D1526"/>
    <mergeCell ref="D1527:D1529"/>
    <mergeCell ref="D1530:D1532"/>
    <mergeCell ref="C1456:C1457"/>
    <mergeCell ref="C1458:C1478"/>
    <mergeCell ref="C1479:C1496"/>
    <mergeCell ref="C1497:C1517"/>
    <mergeCell ref="C1518:C1526"/>
    <mergeCell ref="C1527:C1529"/>
    <mergeCell ref="C1530:C1532"/>
    <mergeCell ref="C1364:V1364"/>
    <mergeCell ref="C1367:V1367"/>
    <mergeCell ref="C1368:F1369"/>
    <mergeCell ref="D1371:D1372"/>
    <mergeCell ref="D1373:D1379"/>
    <mergeCell ref="D1380:D1386"/>
    <mergeCell ref="D1387:D1393"/>
    <mergeCell ref="D1394:D1399"/>
    <mergeCell ref="D1400:D1405"/>
    <mergeCell ref="D1406:D1411"/>
    <mergeCell ref="D1412:D1418"/>
    <mergeCell ref="D1419:D1425"/>
    <mergeCell ref="D1426:D1432"/>
    <mergeCell ref="D1433:D1441"/>
    <mergeCell ref="D1442:D1444"/>
    <mergeCell ref="D1445:D1447"/>
    <mergeCell ref="C1371:C1372"/>
    <mergeCell ref="C1373:C1393"/>
    <mergeCell ref="C1394:C1411"/>
    <mergeCell ref="C1412:C1432"/>
    <mergeCell ref="C1433:C1441"/>
    <mergeCell ref="C1442:C1444"/>
    <mergeCell ref="C1445:C1447"/>
    <mergeCell ref="C1279:V1279"/>
    <mergeCell ref="C1282:V1282"/>
    <mergeCell ref="C1283:F1284"/>
    <mergeCell ref="D1286:D1287"/>
    <mergeCell ref="D1288:D1294"/>
    <mergeCell ref="D1295:D1301"/>
    <mergeCell ref="D1302:D1308"/>
    <mergeCell ref="D1309:D1314"/>
    <mergeCell ref="D1315:D1320"/>
    <mergeCell ref="D1321:D1326"/>
    <mergeCell ref="D1327:D1333"/>
    <mergeCell ref="D1334:D1340"/>
    <mergeCell ref="D1341:D1347"/>
    <mergeCell ref="D1348:D1356"/>
    <mergeCell ref="D1357:D1359"/>
    <mergeCell ref="D1360:D1362"/>
    <mergeCell ref="C1286:C1287"/>
    <mergeCell ref="C1288:C1308"/>
    <mergeCell ref="C1309:C1326"/>
    <mergeCell ref="C1327:C1347"/>
    <mergeCell ref="C1348:C1356"/>
    <mergeCell ref="C1357:C1359"/>
    <mergeCell ref="C1360:C1362"/>
    <mergeCell ref="C1194:V1194"/>
    <mergeCell ref="C1197:V1197"/>
    <mergeCell ref="C1198:F1199"/>
    <mergeCell ref="D1201:D1202"/>
    <mergeCell ref="D1203:D1209"/>
    <mergeCell ref="D1210:D1216"/>
    <mergeCell ref="D1217:D1223"/>
    <mergeCell ref="D1224:D1229"/>
    <mergeCell ref="D1230:D1235"/>
    <mergeCell ref="D1236:D1241"/>
    <mergeCell ref="D1242:D1248"/>
    <mergeCell ref="D1249:D1255"/>
    <mergeCell ref="D1256:D1262"/>
    <mergeCell ref="D1263:D1271"/>
    <mergeCell ref="D1272:D1274"/>
    <mergeCell ref="D1275:D1277"/>
    <mergeCell ref="C1201:C1202"/>
    <mergeCell ref="C1203:C1223"/>
    <mergeCell ref="C1224:C1241"/>
    <mergeCell ref="C1242:C1262"/>
    <mergeCell ref="C1263:C1271"/>
    <mergeCell ref="C1272:C1274"/>
    <mergeCell ref="C1275:C1277"/>
    <mergeCell ref="C1109:V1109"/>
    <mergeCell ref="C1112:V1112"/>
    <mergeCell ref="C1113:F1114"/>
    <mergeCell ref="D1116:D1117"/>
    <mergeCell ref="D1118:D1124"/>
    <mergeCell ref="D1125:D1131"/>
    <mergeCell ref="D1132:D1138"/>
    <mergeCell ref="D1139:D1144"/>
    <mergeCell ref="D1145:D1150"/>
    <mergeCell ref="D1151:D1156"/>
    <mergeCell ref="D1157:D1163"/>
    <mergeCell ref="D1164:D1170"/>
    <mergeCell ref="D1171:D1177"/>
    <mergeCell ref="D1178:D1186"/>
    <mergeCell ref="D1187:D1189"/>
    <mergeCell ref="D1190:D1192"/>
    <mergeCell ref="C1116:C1117"/>
    <mergeCell ref="C1118:C1138"/>
    <mergeCell ref="C1139:C1156"/>
    <mergeCell ref="C1157:C1177"/>
    <mergeCell ref="C1178:C1186"/>
    <mergeCell ref="C1187:C1189"/>
    <mergeCell ref="C1190:C1192"/>
    <mergeCell ref="C1024:V1024"/>
    <mergeCell ref="C1027:V1027"/>
    <mergeCell ref="C1028:F1029"/>
    <mergeCell ref="D1031:D1032"/>
    <mergeCell ref="D1033:D1039"/>
    <mergeCell ref="D1040:D1046"/>
    <mergeCell ref="D1047:D1053"/>
    <mergeCell ref="D1054:D1059"/>
    <mergeCell ref="D1060:D1065"/>
    <mergeCell ref="D1066:D1071"/>
    <mergeCell ref="D1072:D1078"/>
    <mergeCell ref="D1079:D1085"/>
    <mergeCell ref="D1086:D1092"/>
    <mergeCell ref="D1093:D1101"/>
    <mergeCell ref="D1102:D1104"/>
    <mergeCell ref="D1105:D1107"/>
    <mergeCell ref="C1031:C1032"/>
    <mergeCell ref="C1033:C1053"/>
    <mergeCell ref="C1054:C1071"/>
    <mergeCell ref="C1072:C1092"/>
    <mergeCell ref="C1093:C1101"/>
    <mergeCell ref="C1102:C1104"/>
    <mergeCell ref="C1105:C1107"/>
    <mergeCell ref="C939:V939"/>
    <mergeCell ref="C942:V942"/>
    <mergeCell ref="C943:F944"/>
    <mergeCell ref="D946:D947"/>
    <mergeCell ref="D948:D954"/>
    <mergeCell ref="D955:D961"/>
    <mergeCell ref="D962:D968"/>
    <mergeCell ref="D969:D974"/>
    <mergeCell ref="D975:D980"/>
    <mergeCell ref="D981:D986"/>
    <mergeCell ref="D987:D993"/>
    <mergeCell ref="D994:D1000"/>
    <mergeCell ref="D1001:D1007"/>
    <mergeCell ref="D1008:D1016"/>
    <mergeCell ref="D1017:D1019"/>
    <mergeCell ref="D1020:D1022"/>
    <mergeCell ref="C946:C947"/>
    <mergeCell ref="C948:C968"/>
    <mergeCell ref="C969:C986"/>
    <mergeCell ref="C987:C1007"/>
    <mergeCell ref="C1008:C1016"/>
    <mergeCell ref="C1017:C1019"/>
    <mergeCell ref="C1020:C1022"/>
    <mergeCell ref="C854:V854"/>
    <mergeCell ref="C857:V857"/>
    <mergeCell ref="C858:F859"/>
    <mergeCell ref="D861:D862"/>
    <mergeCell ref="D863:D869"/>
    <mergeCell ref="D870:D876"/>
    <mergeCell ref="D877:D883"/>
    <mergeCell ref="D884:D889"/>
    <mergeCell ref="D890:D895"/>
    <mergeCell ref="D896:D901"/>
    <mergeCell ref="D902:D908"/>
    <mergeCell ref="D909:D915"/>
    <mergeCell ref="D916:D922"/>
    <mergeCell ref="D923:D931"/>
    <mergeCell ref="D932:D934"/>
    <mergeCell ref="D935:D937"/>
    <mergeCell ref="C861:C862"/>
    <mergeCell ref="C863:C883"/>
    <mergeCell ref="C884:C901"/>
    <mergeCell ref="C902:C922"/>
    <mergeCell ref="C923:C931"/>
    <mergeCell ref="C932:C934"/>
    <mergeCell ref="C935:C937"/>
    <mergeCell ref="C769:V769"/>
    <mergeCell ref="C772:V772"/>
    <mergeCell ref="C773:F774"/>
    <mergeCell ref="D776:D777"/>
    <mergeCell ref="D778:D784"/>
    <mergeCell ref="D785:D791"/>
    <mergeCell ref="D792:D798"/>
    <mergeCell ref="D799:D804"/>
    <mergeCell ref="D805:D810"/>
    <mergeCell ref="D811:D816"/>
    <mergeCell ref="D817:D823"/>
    <mergeCell ref="D824:D830"/>
    <mergeCell ref="D831:D837"/>
    <mergeCell ref="D838:D846"/>
    <mergeCell ref="D847:D849"/>
    <mergeCell ref="D850:D852"/>
    <mergeCell ref="C776:C777"/>
    <mergeCell ref="C778:C798"/>
    <mergeCell ref="C799:C816"/>
    <mergeCell ref="C817:C837"/>
    <mergeCell ref="C838:C846"/>
    <mergeCell ref="C847:C849"/>
    <mergeCell ref="C850:C852"/>
    <mergeCell ref="C684:V684"/>
    <mergeCell ref="C687:V687"/>
    <mergeCell ref="C688:F689"/>
    <mergeCell ref="D691:D692"/>
    <mergeCell ref="D693:D699"/>
    <mergeCell ref="D700:D706"/>
    <mergeCell ref="D707:D713"/>
    <mergeCell ref="D714:D719"/>
    <mergeCell ref="D720:D725"/>
    <mergeCell ref="D726:D731"/>
    <mergeCell ref="D732:D738"/>
    <mergeCell ref="D739:D745"/>
    <mergeCell ref="D746:D752"/>
    <mergeCell ref="D753:D761"/>
    <mergeCell ref="D762:D764"/>
    <mergeCell ref="D765:D767"/>
    <mergeCell ref="C691:C692"/>
    <mergeCell ref="C693:C713"/>
    <mergeCell ref="C714:C731"/>
    <mergeCell ref="C732:C752"/>
    <mergeCell ref="C753:C761"/>
    <mergeCell ref="C762:C764"/>
    <mergeCell ref="C765:C767"/>
    <mergeCell ref="C599:V599"/>
    <mergeCell ref="C602:V602"/>
    <mergeCell ref="C603:F604"/>
    <mergeCell ref="D606:D607"/>
    <mergeCell ref="D608:D614"/>
    <mergeCell ref="D615:D621"/>
    <mergeCell ref="D622:D628"/>
    <mergeCell ref="D629:D634"/>
    <mergeCell ref="D635:D640"/>
    <mergeCell ref="D641:D646"/>
    <mergeCell ref="D647:D653"/>
    <mergeCell ref="D654:D660"/>
    <mergeCell ref="D661:D667"/>
    <mergeCell ref="D668:D676"/>
    <mergeCell ref="D677:D679"/>
    <mergeCell ref="D680:D682"/>
    <mergeCell ref="C606:C607"/>
    <mergeCell ref="C608:C628"/>
    <mergeCell ref="C629:C646"/>
    <mergeCell ref="C647:C667"/>
    <mergeCell ref="C668:C676"/>
    <mergeCell ref="C677:C679"/>
    <mergeCell ref="C680:C682"/>
    <mergeCell ref="C514:V514"/>
    <mergeCell ref="C517:V517"/>
    <mergeCell ref="C518:F519"/>
    <mergeCell ref="D521:D522"/>
    <mergeCell ref="D523:D529"/>
    <mergeCell ref="D530:D536"/>
    <mergeCell ref="D537:D543"/>
    <mergeCell ref="D544:D549"/>
    <mergeCell ref="D550:D555"/>
    <mergeCell ref="D556:D561"/>
    <mergeCell ref="D562:D568"/>
    <mergeCell ref="D569:D575"/>
    <mergeCell ref="D576:D582"/>
    <mergeCell ref="D583:D591"/>
    <mergeCell ref="D592:D594"/>
    <mergeCell ref="D595:D597"/>
    <mergeCell ref="C521:C522"/>
    <mergeCell ref="C523:C543"/>
    <mergeCell ref="C544:C561"/>
    <mergeCell ref="C562:C582"/>
    <mergeCell ref="C583:C591"/>
    <mergeCell ref="C592:C594"/>
    <mergeCell ref="C595:C597"/>
    <mergeCell ref="C429:V429"/>
    <mergeCell ref="C432:V432"/>
    <mergeCell ref="C433:F434"/>
    <mergeCell ref="D436:D437"/>
    <mergeCell ref="D438:D444"/>
    <mergeCell ref="D445:D451"/>
    <mergeCell ref="D452:D458"/>
    <mergeCell ref="D459:D464"/>
    <mergeCell ref="D465:D470"/>
    <mergeCell ref="D471:D476"/>
    <mergeCell ref="D477:D483"/>
    <mergeCell ref="D484:D490"/>
    <mergeCell ref="D491:D497"/>
    <mergeCell ref="D498:D506"/>
    <mergeCell ref="D507:D509"/>
    <mergeCell ref="D510:D512"/>
    <mergeCell ref="C436:C437"/>
    <mergeCell ref="C438:C458"/>
    <mergeCell ref="C459:C476"/>
    <mergeCell ref="C477:C497"/>
    <mergeCell ref="C498:C506"/>
    <mergeCell ref="C507:C509"/>
    <mergeCell ref="C510:C512"/>
    <mergeCell ref="C344:V344"/>
    <mergeCell ref="C347:V347"/>
    <mergeCell ref="C348:F349"/>
    <mergeCell ref="D351:D352"/>
    <mergeCell ref="D353:D359"/>
    <mergeCell ref="D360:D366"/>
    <mergeCell ref="D367:D373"/>
    <mergeCell ref="D374:D379"/>
    <mergeCell ref="D380:D385"/>
    <mergeCell ref="D386:D391"/>
    <mergeCell ref="D392:D398"/>
    <mergeCell ref="D399:D405"/>
    <mergeCell ref="D406:D412"/>
    <mergeCell ref="D413:D421"/>
    <mergeCell ref="D422:D424"/>
    <mergeCell ref="D425:D427"/>
    <mergeCell ref="C351:C352"/>
    <mergeCell ref="C353:C373"/>
    <mergeCell ref="C374:C391"/>
    <mergeCell ref="C392:C412"/>
    <mergeCell ref="C413:C421"/>
    <mergeCell ref="C422:C424"/>
    <mergeCell ref="C425:C427"/>
    <mergeCell ref="C259:V259"/>
    <mergeCell ref="C262:V262"/>
    <mergeCell ref="C263:F264"/>
    <mergeCell ref="D266:D267"/>
    <mergeCell ref="D268:D274"/>
    <mergeCell ref="D275:D281"/>
    <mergeCell ref="D282:D288"/>
    <mergeCell ref="D289:D294"/>
    <mergeCell ref="D295:D300"/>
    <mergeCell ref="D301:D306"/>
    <mergeCell ref="D307:D313"/>
    <mergeCell ref="D314:D320"/>
    <mergeCell ref="D321:D327"/>
    <mergeCell ref="D328:D336"/>
    <mergeCell ref="D337:D339"/>
    <mergeCell ref="D340:D342"/>
    <mergeCell ref="C266:C267"/>
    <mergeCell ref="C268:C288"/>
    <mergeCell ref="C289:C306"/>
    <mergeCell ref="C307:C327"/>
    <mergeCell ref="C328:C336"/>
    <mergeCell ref="C337:C339"/>
    <mergeCell ref="C340:C342"/>
    <mergeCell ref="C174:V174"/>
    <mergeCell ref="C177:V177"/>
    <mergeCell ref="C178:F179"/>
    <mergeCell ref="D181:D182"/>
    <mergeCell ref="D183:D189"/>
    <mergeCell ref="D190:D196"/>
    <mergeCell ref="D197:D203"/>
    <mergeCell ref="D204:D209"/>
    <mergeCell ref="D210:D215"/>
    <mergeCell ref="D216:D221"/>
    <mergeCell ref="D222:D228"/>
    <mergeCell ref="D229:D235"/>
    <mergeCell ref="D236:D242"/>
    <mergeCell ref="D243:D251"/>
    <mergeCell ref="D252:D254"/>
    <mergeCell ref="D255:D257"/>
    <mergeCell ref="C181:C182"/>
    <mergeCell ref="C183:C203"/>
    <mergeCell ref="C204:C221"/>
    <mergeCell ref="C222:C242"/>
    <mergeCell ref="C243:C251"/>
    <mergeCell ref="C252:C254"/>
    <mergeCell ref="C255:C257"/>
    <mergeCell ref="C89:V89"/>
    <mergeCell ref="C92:V92"/>
    <mergeCell ref="C93:F94"/>
    <mergeCell ref="D96:D97"/>
    <mergeCell ref="D98:D104"/>
    <mergeCell ref="D105:D111"/>
    <mergeCell ref="D112:D118"/>
    <mergeCell ref="D119:D124"/>
    <mergeCell ref="D125:D130"/>
    <mergeCell ref="D131:D136"/>
    <mergeCell ref="D137:D143"/>
    <mergeCell ref="D144:D150"/>
    <mergeCell ref="D151:D157"/>
    <mergeCell ref="D158:D166"/>
    <mergeCell ref="D167:D169"/>
    <mergeCell ref="D170:D172"/>
    <mergeCell ref="C96:C97"/>
    <mergeCell ref="C98:C118"/>
    <mergeCell ref="C119:C136"/>
    <mergeCell ref="C137:C157"/>
    <mergeCell ref="C158:C166"/>
    <mergeCell ref="C167:C169"/>
    <mergeCell ref="C170:C172"/>
    <mergeCell ref="C4:V4"/>
    <mergeCell ref="C7:V7"/>
    <mergeCell ref="C8:F9"/>
    <mergeCell ref="D11:D12"/>
    <mergeCell ref="D13:D19"/>
    <mergeCell ref="D20:D26"/>
    <mergeCell ref="D27:D33"/>
    <mergeCell ref="D34:D39"/>
    <mergeCell ref="D40:D45"/>
    <mergeCell ref="D46:D51"/>
    <mergeCell ref="D52:D58"/>
    <mergeCell ref="D59:D65"/>
    <mergeCell ref="D66:D72"/>
    <mergeCell ref="D73:D81"/>
    <mergeCell ref="D82:D84"/>
    <mergeCell ref="D85:D87"/>
    <mergeCell ref="C11:C12"/>
    <mergeCell ref="C13:C33"/>
    <mergeCell ref="C34:C51"/>
    <mergeCell ref="C52:C72"/>
    <mergeCell ref="C73:C81"/>
    <mergeCell ref="C82:C84"/>
    <mergeCell ref="C85:C87"/>
  </mergeCells>
  <phoneticPr fontId="4"/>
  <pageMargins left="1.1111111111111112E-2" right="1.1111111111111112E-2" top="1.8055555555555557E-2" bottom="2.361111111111111E-2" header="8.333333333333335E-3" footer="1.8055555555555557E-2"/>
  <pageSetup paperSize="9" scale="65" pageOrder="overThenDown" orientation="landscape" r:id="rId1"/>
  <headerFooter>
    <oddFooter>&amp;CP(2)</oddFooter>
  </headerFooter>
  <rowBreaks count="55" manualBreakCount="55">
    <brk id="87" max="16383" man="1"/>
    <brk id="172" max="16383" man="1"/>
    <brk id="257" max="16383" man="1"/>
    <brk id="342" max="16383" man="1"/>
    <brk id="427" max="16383" man="1"/>
    <brk id="512" max="16383" man="1"/>
    <brk id="597" max="16383" man="1"/>
    <brk id="682" max="16383" man="1"/>
    <brk id="767" max="16383" man="1"/>
    <brk id="852" max="16383" man="1"/>
    <brk id="937" max="16383" man="1"/>
    <brk id="1022" max="16383" man="1"/>
    <brk id="1107" max="16383" man="1"/>
    <brk id="1192" max="16383" man="1"/>
    <brk id="1277" max="16383" man="1"/>
    <brk id="1362" max="16383" man="1"/>
    <brk id="1447" max="16383" man="1"/>
    <brk id="1532" max="16383" man="1"/>
    <brk id="1617" max="16383" man="1"/>
    <brk id="1702" max="16383" man="1"/>
    <brk id="1787" max="16383" man="1"/>
    <brk id="1872" max="16383" man="1"/>
    <brk id="1957" max="16383" man="1"/>
    <brk id="2042" max="16383" man="1"/>
    <brk id="2127" max="16383" man="1"/>
    <brk id="2212" max="16383" man="1"/>
    <brk id="2297" max="16383" man="1"/>
    <brk id="2382" max="16383" man="1"/>
    <brk id="2467" max="16383" man="1"/>
    <brk id="2552" max="16383" man="1"/>
    <brk id="2637" max="16383" man="1"/>
    <brk id="2722" max="16383" man="1"/>
    <brk id="2807" max="16383" man="1"/>
    <brk id="2892" max="16383" man="1"/>
    <brk id="2977" max="16383" man="1"/>
    <brk id="3062" max="16383" man="1"/>
    <brk id="3147" max="16383" man="1"/>
    <brk id="3232" max="16383" man="1"/>
    <brk id="3317" max="16383" man="1"/>
    <brk id="3402" max="16383" man="1"/>
    <brk id="3487" max="16383" man="1"/>
    <brk id="3572" max="16383" man="1"/>
    <brk id="3657" max="16383" man="1"/>
    <brk id="3742" max="16383" man="1"/>
    <brk id="3827" max="16383" man="1"/>
    <brk id="3912" max="16383" man="1"/>
    <brk id="3997" max="16383" man="1"/>
    <brk id="4082" max="16383" man="1"/>
    <brk id="4167" max="16383" man="1"/>
    <brk id="4252" max="16383" man="1"/>
    <brk id="4337" max="16383" man="1"/>
    <brk id="4422" max="16383" man="1"/>
    <brk id="4507" max="16383" man="1"/>
    <brk id="4592" max="16383" man="1"/>
    <brk id="467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高島 美保</dc:creator>
  <cp:lastModifiedBy> </cp:lastModifiedBy>
  <dcterms:created xsi:type="dcterms:W3CDTF">2021-03-03T02:41:26Z</dcterms:created>
  <dcterms:modified xsi:type="dcterms:W3CDTF">2021-11-22T04:14:12Z</dcterms:modified>
</cp:coreProperties>
</file>