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9200" windowHeight="6975"/>
  </bookViews>
  <sheets>
    <sheet name="表２" sheetId="2" r:id="rId1"/>
  </sheets>
  <externalReferences>
    <externalReference r:id="rId2"/>
  </externalReferences>
  <definedNames>
    <definedName name="_1__2__C【類型】">#REF!</definedName>
    <definedName name="_6_A【条例の状況】">#REF!</definedName>
    <definedName name="anscount" hidden="1">1</definedName>
    <definedName name="_xlnm.Print_Area" localSheetId="0">表２!$A$1:$V$26</definedName>
    <definedName name="sencount" hidden="1">1</definedName>
    <definedName name="回答者数">[1]ｼｽﾃﾑ管理!$I$3</definedName>
    <definedName name="基金の助成">#REF!</definedName>
    <definedName name="公私">#REF!</definedName>
    <definedName name="施設形態">#REF!</definedName>
    <definedName name="主体">#REF!</definedName>
    <definedName name="特例委任">#REF!</definedName>
    <definedName name="特例委任２">#REF!</definedName>
    <definedName name="独自の措置">#REF!</definedName>
    <definedName name="認定月">#REF!</definedName>
    <definedName name="認定日">#REF!</definedName>
    <definedName name="認定年">#REF!</definedName>
    <definedName name="類型">#REF!</definedName>
  </definedNames>
  <calcPr calcId="162913"/>
</workbook>
</file>

<file path=xl/calcChain.xml><?xml version="1.0" encoding="utf-8"?>
<calcChain xmlns="http://schemas.openxmlformats.org/spreadsheetml/2006/main">
  <c r="U19" i="2" l="1"/>
  <c r="V19" i="2" s="1"/>
  <c r="S19" i="2"/>
  <c r="T19" i="2" s="1"/>
  <c r="Q19" i="2"/>
  <c r="R19" i="2" s="1"/>
  <c r="O19" i="2"/>
  <c r="P19" i="2" s="1"/>
  <c r="M19" i="2"/>
  <c r="N19" i="2" s="1"/>
  <c r="K19" i="2"/>
  <c r="L19" i="2" s="1"/>
  <c r="I19" i="2"/>
  <c r="J19" i="2" s="1"/>
  <c r="G19" i="2"/>
  <c r="H19" i="2" s="1"/>
  <c r="U18" i="2"/>
  <c r="V18" i="2" s="1"/>
  <c r="S18" i="2"/>
  <c r="T18" i="2" s="1"/>
  <c r="Q18" i="2"/>
  <c r="R18" i="2" s="1"/>
  <c r="O18" i="2"/>
  <c r="P18" i="2" s="1"/>
  <c r="M18" i="2"/>
  <c r="N18" i="2" s="1"/>
  <c r="K18" i="2"/>
  <c r="L18" i="2" s="1"/>
  <c r="I18" i="2"/>
  <c r="J18" i="2" s="1"/>
  <c r="G18" i="2"/>
  <c r="H18" i="2" s="1"/>
  <c r="T17" i="2"/>
  <c r="P17" i="2"/>
  <c r="L17" i="2"/>
  <c r="H17" i="2"/>
  <c r="T16" i="2"/>
  <c r="P16" i="2"/>
  <c r="L16" i="2"/>
  <c r="H16" i="2"/>
  <c r="T15" i="2"/>
  <c r="P15" i="2"/>
  <c r="L15" i="2"/>
  <c r="H15" i="2"/>
  <c r="T14" i="2"/>
  <c r="P14" i="2"/>
  <c r="L14" i="2"/>
  <c r="H14" i="2"/>
  <c r="T13" i="2"/>
  <c r="P13" i="2"/>
  <c r="L13" i="2"/>
  <c r="H13" i="2"/>
  <c r="T12" i="2"/>
  <c r="P12" i="2"/>
  <c r="L12" i="2"/>
  <c r="H12" i="2"/>
  <c r="V11" i="2"/>
  <c r="T11" i="2"/>
  <c r="R11" i="2"/>
  <c r="P11" i="2"/>
  <c r="N11" i="2"/>
  <c r="L11" i="2"/>
  <c r="J11" i="2"/>
  <c r="H11" i="2"/>
  <c r="V10" i="2"/>
  <c r="T10" i="2"/>
  <c r="R10" i="2"/>
  <c r="P10" i="2"/>
  <c r="N10" i="2"/>
  <c r="L10" i="2"/>
  <c r="J10" i="2"/>
  <c r="H10" i="2"/>
  <c r="V9" i="2"/>
  <c r="T9" i="2"/>
  <c r="R9" i="2"/>
  <c r="P9" i="2"/>
  <c r="N9" i="2"/>
  <c r="L9" i="2"/>
  <c r="J9" i="2"/>
  <c r="H9" i="2"/>
  <c r="V8" i="2"/>
  <c r="T8" i="2"/>
  <c r="R8" i="2"/>
  <c r="P8" i="2"/>
  <c r="N8" i="2"/>
  <c r="L8" i="2"/>
  <c r="J8" i="2"/>
  <c r="H8" i="2"/>
  <c r="V7" i="2"/>
  <c r="T7" i="2"/>
  <c r="R7" i="2"/>
  <c r="P7" i="2"/>
  <c r="N7" i="2"/>
  <c r="L7" i="2"/>
  <c r="J7" i="2"/>
  <c r="H7" i="2"/>
  <c r="V6" i="2"/>
  <c r="T6" i="2"/>
  <c r="R6" i="2"/>
  <c r="P6" i="2"/>
  <c r="N6" i="2"/>
  <c r="L6" i="2"/>
  <c r="J6" i="2"/>
  <c r="H6" i="2"/>
  <c r="G20" i="2" l="1"/>
  <c r="H20" i="2" s="1"/>
  <c r="I20" i="2"/>
  <c r="J20" i="2" s="1"/>
  <c r="K20" i="2"/>
  <c r="L20" i="2" s="1"/>
  <c r="M20" i="2"/>
  <c r="N20" i="2" s="1"/>
  <c r="O20" i="2"/>
  <c r="P20" i="2" s="1"/>
  <c r="Q20" i="2"/>
  <c r="R20" i="2" s="1"/>
  <c r="S20" i="2"/>
  <c r="T20" i="2" s="1"/>
  <c r="U20" i="2"/>
  <c r="V20" i="2" s="1"/>
  <c r="J12" i="2"/>
  <c r="N12" i="2"/>
  <c r="R12" i="2"/>
  <c r="V12" i="2"/>
  <c r="J13" i="2"/>
  <c r="N13" i="2"/>
  <c r="R13" i="2"/>
  <c r="V13" i="2"/>
  <c r="J14" i="2"/>
  <c r="N14" i="2"/>
  <c r="R14" i="2"/>
  <c r="V14" i="2"/>
  <c r="J15" i="2"/>
  <c r="N15" i="2"/>
  <c r="R15" i="2"/>
  <c r="V15" i="2"/>
  <c r="J16" i="2"/>
  <c r="N16" i="2"/>
  <c r="R16" i="2"/>
  <c r="V16" i="2"/>
  <c r="J17" i="2"/>
  <c r="N17" i="2"/>
  <c r="R17" i="2"/>
  <c r="V17" i="2"/>
</calcChain>
</file>

<file path=xl/sharedStrings.xml><?xml version="1.0" encoding="utf-8"?>
<sst xmlns="http://schemas.openxmlformats.org/spreadsheetml/2006/main" count="93" uniqueCount="43">
  <si>
    <t>科目</t>
    <rPh sb="0" eb="2">
      <t>カモク</t>
    </rPh>
    <phoneticPr fontId="2"/>
  </si>
  <si>
    <t>私立</t>
    <rPh sb="0" eb="2">
      <t>シリツ</t>
    </rPh>
    <phoneticPr fontId="2"/>
  </si>
  <si>
    <t>20/100地域</t>
  </si>
  <si>
    <t>16/100地域</t>
  </si>
  <si>
    <t>15/100地域</t>
  </si>
  <si>
    <t>12/100地域</t>
  </si>
  <si>
    <t>10/100地域</t>
  </si>
  <si>
    <t>6/100地域</t>
  </si>
  <si>
    <t>3/100地域</t>
  </si>
  <si>
    <t>その他</t>
  </si>
  <si>
    <t>金額</t>
    <rPh sb="0" eb="2">
      <t>キンガク</t>
    </rPh>
    <phoneticPr fontId="2"/>
  </si>
  <si>
    <t>構成割合</t>
    <rPh sb="0" eb="2">
      <t>コウセイ</t>
    </rPh>
    <rPh sb="2" eb="4">
      <t>ワリアイ</t>
    </rPh>
    <phoneticPr fontId="2"/>
  </si>
  <si>
    <t>千円</t>
    <rPh sb="0" eb="2">
      <t>センエン</t>
    </rPh>
    <phoneticPr fontId="6"/>
  </si>
  <si>
    <t>％</t>
    <phoneticPr fontId="6"/>
  </si>
  <si>
    <t>収益</t>
    <rPh sb="0" eb="2">
      <t>シュウエキ</t>
    </rPh>
    <phoneticPr fontId="2"/>
  </si>
  <si>
    <t>Ⅰ　サービス活動増減による収益</t>
    <phoneticPr fontId="2"/>
  </si>
  <si>
    <t>１　保育事業収益</t>
    <rPh sb="2" eb="4">
      <t>ホイク</t>
    </rPh>
    <rPh sb="4" eb="6">
      <t>ジギョウ</t>
    </rPh>
    <rPh sb="6" eb="8">
      <t>シュウエキ</t>
    </rPh>
    <phoneticPr fontId="7"/>
  </si>
  <si>
    <t>２　児童福祉事業収益</t>
    <rPh sb="2" eb="4">
      <t>ジドウ</t>
    </rPh>
    <rPh sb="4" eb="6">
      <t>フクシ</t>
    </rPh>
    <rPh sb="6" eb="8">
      <t>ジギョウ</t>
    </rPh>
    <rPh sb="8" eb="10">
      <t>シュウエキ</t>
    </rPh>
    <phoneticPr fontId="7"/>
  </si>
  <si>
    <t>３　その他収益</t>
    <rPh sb="4" eb="5">
      <t>タ</t>
    </rPh>
    <rPh sb="5" eb="7">
      <t>シュウエキ</t>
    </rPh>
    <phoneticPr fontId="7"/>
  </si>
  <si>
    <t>Ⅱ　サービス活動外増減による収益</t>
    <rPh sb="6" eb="9">
      <t>カツドウガイ</t>
    </rPh>
    <rPh sb="9" eb="11">
      <t>ゾウゲン</t>
    </rPh>
    <rPh sb="14" eb="16">
      <t>シュウエキ</t>
    </rPh>
    <phoneticPr fontId="7"/>
  </si>
  <si>
    <t>１　借入金利息補助金収入</t>
    <rPh sb="2" eb="4">
      <t>カリイレ</t>
    </rPh>
    <rPh sb="4" eb="5">
      <t>キン</t>
    </rPh>
    <rPh sb="5" eb="7">
      <t>リソク</t>
    </rPh>
    <rPh sb="7" eb="10">
      <t>ホジョキン</t>
    </rPh>
    <rPh sb="10" eb="12">
      <t>シュウニュウ</t>
    </rPh>
    <phoneticPr fontId="7"/>
  </si>
  <si>
    <t>２　受取利息配当金収入</t>
    <rPh sb="2" eb="4">
      <t>ウケトリ</t>
    </rPh>
    <rPh sb="4" eb="6">
      <t>リソク</t>
    </rPh>
    <rPh sb="6" eb="9">
      <t>ハイトウキン</t>
    </rPh>
    <rPh sb="9" eb="11">
      <t>シュウニュウ</t>
    </rPh>
    <phoneticPr fontId="7"/>
  </si>
  <si>
    <t>Ⅲ　特別増減による収益</t>
    <rPh sb="2" eb="4">
      <t>トクベツ</t>
    </rPh>
    <rPh sb="4" eb="6">
      <t>ゾウゲン</t>
    </rPh>
    <rPh sb="9" eb="11">
      <t>シュウエキ</t>
    </rPh>
    <phoneticPr fontId="7"/>
  </si>
  <si>
    <t>費用</t>
    <rPh sb="0" eb="2">
      <t>ヒヨウ</t>
    </rPh>
    <phoneticPr fontId="2"/>
  </si>
  <si>
    <t>Ⅳ　サービス活動増減による費用</t>
    <rPh sb="13" eb="15">
      <t>ヒヨウ</t>
    </rPh>
    <phoneticPr fontId="2"/>
  </si>
  <si>
    <t>１　人件費</t>
    <rPh sb="2" eb="5">
      <t>ジンケンヒ</t>
    </rPh>
    <phoneticPr fontId="8"/>
  </si>
  <si>
    <t>２　事業費</t>
    <rPh sb="2" eb="4">
      <t>ジギョウ</t>
    </rPh>
    <rPh sb="4" eb="5">
      <t>ヒ</t>
    </rPh>
    <phoneticPr fontId="7"/>
  </si>
  <si>
    <t>３　事務費</t>
    <rPh sb="2" eb="5">
      <t>ジムヒ</t>
    </rPh>
    <phoneticPr fontId="7"/>
  </si>
  <si>
    <t>４　その他の費用</t>
    <rPh sb="4" eb="5">
      <t>タ</t>
    </rPh>
    <rPh sb="6" eb="8">
      <t>ヒヨウ</t>
    </rPh>
    <phoneticPr fontId="7"/>
  </si>
  <si>
    <t>Ⅴ　サービス活動外増減による費用</t>
    <phoneticPr fontId="7"/>
  </si>
  <si>
    <t>１　支払利息</t>
    <rPh sb="2" eb="4">
      <t>シハラ</t>
    </rPh>
    <rPh sb="4" eb="6">
      <t>リソク</t>
    </rPh>
    <phoneticPr fontId="7"/>
  </si>
  <si>
    <t>Ⅵ　特別増減による費用</t>
    <phoneticPr fontId="7"/>
  </si>
  <si>
    <t>１　法人本部帰属費</t>
    <rPh sb="2" eb="4">
      <t>ホウジン</t>
    </rPh>
    <rPh sb="4" eb="6">
      <t>ホンブ</t>
    </rPh>
    <rPh sb="6" eb="8">
      <t>キゾク</t>
    </rPh>
    <rPh sb="8" eb="9">
      <t>ヒ</t>
    </rPh>
    <phoneticPr fontId="7"/>
  </si>
  <si>
    <t>①収益計：Ⅰ（３その他収益を除く）+Ⅱ</t>
    <rPh sb="1" eb="3">
      <t>シュウエキ</t>
    </rPh>
    <rPh sb="3" eb="4">
      <t>ケイ</t>
    </rPh>
    <rPh sb="10" eb="11">
      <t>タ</t>
    </rPh>
    <rPh sb="11" eb="13">
      <t>シュウエキ</t>
    </rPh>
    <rPh sb="14" eb="15">
      <t>ノゾ</t>
    </rPh>
    <phoneticPr fontId="7"/>
  </si>
  <si>
    <t>②費用計：Ⅳ+Ⅴ+Ⅵ</t>
    <rPh sb="1" eb="3">
      <t>ヒヨウ</t>
    </rPh>
    <rPh sb="3" eb="4">
      <t>ケイ</t>
    </rPh>
    <phoneticPr fontId="2"/>
  </si>
  <si>
    <t>③収支差：①－②</t>
    <rPh sb="1" eb="4">
      <t>シュウシサ</t>
    </rPh>
    <phoneticPr fontId="2"/>
  </si>
  <si>
    <t>※構成割合は、収益計（①）に対する割合。</t>
    <rPh sb="1" eb="3">
      <t>コウセイ</t>
    </rPh>
    <rPh sb="3" eb="5">
      <t>ワリアイ</t>
    </rPh>
    <rPh sb="7" eb="9">
      <t>シュウエキ</t>
    </rPh>
    <rPh sb="9" eb="10">
      <t>ケイ</t>
    </rPh>
    <rPh sb="14" eb="15">
      <t>タイ</t>
    </rPh>
    <rPh sb="17" eb="19">
      <t>ワリアイ</t>
    </rPh>
    <phoneticPr fontId="2"/>
  </si>
  <si>
    <t>④施設数</t>
    <rPh sb="1" eb="4">
      <t>シセツスウ</t>
    </rPh>
    <phoneticPr fontId="2"/>
  </si>
  <si>
    <t>施設</t>
    <rPh sb="0" eb="2">
      <t>シセツ</t>
    </rPh>
    <phoneticPr fontId="6"/>
  </si>
  <si>
    <t>⑤平均利用定員数</t>
    <rPh sb="1" eb="3">
      <t>ヘイキン</t>
    </rPh>
    <rPh sb="3" eb="5">
      <t>リヨウ</t>
    </rPh>
    <rPh sb="5" eb="8">
      <t>テイインスウ</t>
    </rPh>
    <phoneticPr fontId="2"/>
  </si>
  <si>
    <t>人</t>
    <rPh sb="0" eb="1">
      <t>ニン</t>
    </rPh>
    <phoneticPr fontId="6"/>
  </si>
  <si>
    <t>⑥平均児童数</t>
    <rPh sb="1" eb="3">
      <t>ヘイキン</t>
    </rPh>
    <rPh sb="3" eb="5">
      <t>ジドウ</t>
    </rPh>
    <rPh sb="5" eb="6">
      <t>スウ</t>
    </rPh>
    <phoneticPr fontId="2"/>
  </si>
  <si>
    <t>第２表　Ⅰ収支の状況,私立保育所,地域区分別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</si>
</sst>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,##0_ ;[Red]\-#,##0\ "/>
    <numFmt numFmtId="177" formatCode="#,##0,;[Red]\-#,##0,"/>
    <numFmt numFmtId="178" formatCode="0.0%;[Red]\-0.0%"/>
    <numFmt numFmtId="179" formatCode="0.0%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8"/>
      <name val="Meiryo UI"/>
      <family val="3"/>
      <charset val="128"/>
    </font>
    <font>
      <sz val="10"/>
      <name val="Meiryo UI"/>
      <family val="3"/>
      <charset val="128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  <scheme val="minor"/>
    </font>
    <font>
      <sz val="6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Meiryo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4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auto="1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/>
      <top style="thin">
        <color auto="1"/>
      </top>
      <bottom style="double">
        <color indexed="64"/>
      </bottom>
      <diagonal/>
    </border>
    <border>
      <left/>
      <right/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86">
    <xf numFmtId="0" fontId="0" fillId="0" borderId="0" xfId="0">
      <alignment vertical="center"/>
    </xf>
    <xf numFmtId="176" fontId="3" fillId="0" borderId="0" xfId="0" applyNumberFormat="1" applyFont="1">
      <alignment vertical="center"/>
    </xf>
    <xf numFmtId="176" fontId="4" fillId="0" borderId="0" xfId="0" applyNumberFormat="1" applyFont="1">
      <alignment vertical="center"/>
    </xf>
    <xf numFmtId="176" fontId="4" fillId="2" borderId="14" xfId="3" applyNumberFormat="1" applyFont="1" applyFill="1" applyBorder="1" applyAlignment="1">
      <alignment horizontal="center" vertical="center" wrapText="1"/>
    </xf>
    <xf numFmtId="176" fontId="4" fillId="2" borderId="15" xfId="3" applyNumberFormat="1" applyFont="1" applyFill="1" applyBorder="1" applyAlignment="1">
      <alignment horizontal="center" vertical="center" wrapText="1"/>
    </xf>
    <xf numFmtId="176" fontId="4" fillId="0" borderId="16" xfId="0" applyNumberFormat="1" applyFont="1" applyFill="1" applyBorder="1" applyAlignment="1">
      <alignment horizontal="center" vertical="center"/>
    </xf>
    <xf numFmtId="176" fontId="4" fillId="0" borderId="17" xfId="0" applyNumberFormat="1" applyFont="1" applyFill="1" applyBorder="1" applyAlignment="1">
      <alignment horizontal="center" vertical="center"/>
    </xf>
    <xf numFmtId="176" fontId="4" fillId="0" borderId="18" xfId="0" applyNumberFormat="1" applyFont="1" applyFill="1" applyBorder="1" applyAlignment="1">
      <alignment horizontal="center" vertical="center"/>
    </xf>
    <xf numFmtId="176" fontId="4" fillId="0" borderId="19" xfId="3" applyNumberFormat="1" applyFont="1" applyFill="1" applyBorder="1" applyAlignment="1">
      <alignment horizontal="right" vertical="center" wrapText="1"/>
    </xf>
    <xf numFmtId="176" fontId="4" fillId="0" borderId="20" xfId="3" applyNumberFormat="1" applyFont="1" applyFill="1" applyBorder="1" applyAlignment="1">
      <alignment horizontal="right" vertical="center" wrapText="1"/>
    </xf>
    <xf numFmtId="176" fontId="4" fillId="0" borderId="7" xfId="3" applyNumberFormat="1" applyFont="1" applyFill="1" applyBorder="1" applyAlignment="1">
      <alignment vertical="center"/>
    </xf>
    <xf numFmtId="176" fontId="4" fillId="0" borderId="0" xfId="3" applyNumberFormat="1" applyFont="1" applyFill="1" applyBorder="1" applyAlignment="1">
      <alignment vertical="center"/>
    </xf>
    <xf numFmtId="177" fontId="4" fillId="0" borderId="21" xfId="1" applyNumberFormat="1" applyFont="1" applyFill="1" applyBorder="1" applyAlignment="1">
      <alignment horizontal="right" vertical="center"/>
    </xf>
    <xf numFmtId="178" fontId="4" fillId="0" borderId="23" xfId="2" applyNumberFormat="1" applyFont="1" applyFill="1" applyBorder="1" applyAlignment="1">
      <alignment horizontal="right" vertical="center"/>
    </xf>
    <xf numFmtId="176" fontId="4" fillId="0" borderId="25" xfId="3" applyNumberFormat="1" applyFont="1" applyFill="1" applyBorder="1" applyAlignment="1">
      <alignment vertical="center"/>
    </xf>
    <xf numFmtId="176" fontId="4" fillId="0" borderId="26" xfId="0" applyNumberFormat="1" applyFont="1" applyFill="1" applyBorder="1">
      <alignment vertical="center"/>
    </xf>
    <xf numFmtId="177" fontId="4" fillId="0" borderId="24" xfId="1" applyNumberFormat="1" applyFont="1" applyFill="1" applyBorder="1" applyAlignment="1">
      <alignment horizontal="right" vertical="center"/>
    </xf>
    <xf numFmtId="178" fontId="4" fillId="0" borderId="27" xfId="2" applyNumberFormat="1" applyFont="1" applyFill="1" applyBorder="1" applyAlignment="1">
      <alignment horizontal="right" vertical="center"/>
    </xf>
    <xf numFmtId="176" fontId="4" fillId="0" borderId="29" xfId="3" applyNumberFormat="1" applyFont="1" applyFill="1" applyBorder="1" applyAlignment="1">
      <alignment vertical="center"/>
    </xf>
    <xf numFmtId="176" fontId="4" fillId="0" borderId="0" xfId="0" applyNumberFormat="1" applyFont="1" applyFill="1" applyBorder="1">
      <alignment vertical="center"/>
    </xf>
    <xf numFmtId="176" fontId="4" fillId="0" borderId="26" xfId="3" applyNumberFormat="1" applyFont="1" applyFill="1" applyBorder="1" applyAlignment="1">
      <alignment vertical="center"/>
    </xf>
    <xf numFmtId="177" fontId="4" fillId="0" borderId="14" xfId="1" applyNumberFormat="1" applyFont="1" applyFill="1" applyBorder="1" applyAlignment="1">
      <alignment horizontal="right" vertical="center"/>
    </xf>
    <xf numFmtId="176" fontId="4" fillId="0" borderId="31" xfId="3" applyNumberFormat="1" applyFont="1" applyFill="1" applyBorder="1" applyAlignment="1">
      <alignment vertical="center"/>
    </xf>
    <xf numFmtId="176" fontId="4" fillId="0" borderId="32" xfId="3" applyNumberFormat="1" applyFont="1" applyFill="1" applyBorder="1" applyAlignment="1">
      <alignment vertical="center"/>
    </xf>
    <xf numFmtId="177" fontId="4" fillId="0" borderId="30" xfId="1" applyNumberFormat="1" applyFont="1" applyFill="1" applyBorder="1" applyAlignment="1">
      <alignment horizontal="right" vertical="center"/>
    </xf>
    <xf numFmtId="178" fontId="4" fillId="0" borderId="33" xfId="2" applyNumberFormat="1" applyFont="1" applyFill="1" applyBorder="1" applyAlignment="1">
      <alignment horizontal="right" vertical="center"/>
    </xf>
    <xf numFmtId="176" fontId="4" fillId="0" borderId="35" xfId="3" applyNumberFormat="1" applyFont="1" applyFill="1" applyBorder="1" applyAlignment="1">
      <alignment vertical="center"/>
    </xf>
    <xf numFmtId="176" fontId="4" fillId="0" borderId="18" xfId="3" applyNumberFormat="1" applyFont="1" applyFill="1" applyBorder="1" applyAlignment="1">
      <alignment vertical="center"/>
    </xf>
    <xf numFmtId="177" fontId="4" fillId="0" borderId="9" xfId="1" applyNumberFormat="1" applyFont="1" applyFill="1" applyBorder="1" applyAlignment="1">
      <alignment horizontal="right" vertical="center"/>
    </xf>
    <xf numFmtId="178" fontId="4" fillId="0" borderId="36" xfId="2" applyNumberFormat="1" applyFont="1" applyFill="1" applyBorder="1" applyAlignment="1">
      <alignment horizontal="right" vertical="center"/>
    </xf>
    <xf numFmtId="176" fontId="4" fillId="0" borderId="1" xfId="3" applyNumberFormat="1" applyFont="1" applyFill="1" applyBorder="1" applyAlignment="1">
      <alignment vertical="center"/>
    </xf>
    <xf numFmtId="176" fontId="4" fillId="0" borderId="2" xfId="3" applyNumberFormat="1" applyFont="1" applyFill="1" applyBorder="1" applyAlignment="1">
      <alignment vertical="center"/>
    </xf>
    <xf numFmtId="177" fontId="4" fillId="0" borderId="37" xfId="1" applyNumberFormat="1" applyFont="1" applyFill="1" applyBorder="1" applyAlignment="1">
      <alignment horizontal="right" vertical="center"/>
    </xf>
    <xf numFmtId="176" fontId="4" fillId="0" borderId="1" xfId="3" applyNumberFormat="1" applyFont="1" applyFill="1" applyBorder="1" applyAlignment="1">
      <alignment vertical="center" wrapText="1"/>
    </xf>
    <xf numFmtId="176" fontId="4" fillId="0" borderId="39" xfId="3" applyNumberFormat="1" applyFont="1" applyFill="1" applyBorder="1" applyAlignment="1">
      <alignment vertical="center"/>
    </xf>
    <xf numFmtId="176" fontId="4" fillId="0" borderId="40" xfId="3" applyNumberFormat="1" applyFont="1" applyFill="1" applyBorder="1" applyAlignment="1">
      <alignment vertical="center"/>
    </xf>
    <xf numFmtId="177" fontId="4" fillId="0" borderId="38" xfId="1" applyNumberFormat="1" applyFont="1" applyFill="1" applyBorder="1" applyAlignment="1">
      <alignment horizontal="right" vertical="center"/>
    </xf>
    <xf numFmtId="178" fontId="4" fillId="0" borderId="41" xfId="2" applyNumberFormat="1" applyFont="1" applyFill="1" applyBorder="1" applyAlignment="1">
      <alignment horizontal="right" vertical="center"/>
    </xf>
    <xf numFmtId="176" fontId="4" fillId="0" borderId="42" xfId="3" applyNumberFormat="1" applyFont="1" applyFill="1" applyBorder="1" applyAlignment="1">
      <alignment vertical="center"/>
    </xf>
    <xf numFmtId="176" fontId="4" fillId="0" borderId="43" xfId="0" applyNumberFormat="1" applyFont="1" applyFill="1" applyBorder="1">
      <alignment vertical="center"/>
    </xf>
    <xf numFmtId="176" fontId="4" fillId="0" borderId="43" xfId="3" applyNumberFormat="1" applyFont="1" applyFill="1" applyBorder="1" applyAlignment="1">
      <alignment vertical="center"/>
    </xf>
    <xf numFmtId="177" fontId="4" fillId="0" borderId="44" xfId="1" applyNumberFormat="1" applyFont="1" applyBorder="1">
      <alignment vertical="center"/>
    </xf>
    <xf numFmtId="179" fontId="4" fillId="0" borderId="27" xfId="2" applyNumberFormat="1" applyFont="1" applyBorder="1">
      <alignment vertical="center"/>
    </xf>
    <xf numFmtId="176" fontId="4" fillId="0" borderId="37" xfId="0" applyNumberFormat="1" applyFont="1" applyFill="1" applyBorder="1">
      <alignment vertical="center"/>
    </xf>
    <xf numFmtId="177" fontId="4" fillId="0" borderId="24" xfId="1" applyNumberFormat="1" applyFont="1" applyBorder="1">
      <alignment vertical="center"/>
    </xf>
    <xf numFmtId="176" fontId="4" fillId="0" borderId="45" xfId="0" applyNumberFormat="1" applyFont="1" applyFill="1" applyBorder="1">
      <alignment vertical="center"/>
    </xf>
    <xf numFmtId="176" fontId="4" fillId="0" borderId="32" xfId="0" applyNumberFormat="1" applyFont="1" applyFill="1" applyBorder="1">
      <alignment vertical="center"/>
    </xf>
    <xf numFmtId="177" fontId="4" fillId="0" borderId="30" xfId="1" applyNumberFormat="1" applyFont="1" applyBorder="1">
      <alignment vertical="center"/>
    </xf>
    <xf numFmtId="179" fontId="4" fillId="0" borderId="33" xfId="2" applyNumberFormat="1" applyFont="1" applyBorder="1">
      <alignment vertical="center"/>
    </xf>
    <xf numFmtId="176" fontId="4" fillId="0" borderId="0" xfId="0" applyNumberFormat="1" applyFont="1" applyFill="1">
      <alignment vertical="center"/>
    </xf>
    <xf numFmtId="176" fontId="4" fillId="0" borderId="25" xfId="0" applyNumberFormat="1" applyFont="1" applyFill="1" applyBorder="1">
      <alignment vertical="center"/>
    </xf>
    <xf numFmtId="38" fontId="4" fillId="0" borderId="16" xfId="1" applyFont="1" applyFill="1" applyBorder="1" applyAlignment="1">
      <alignment horizontal="right" vertical="center"/>
    </xf>
    <xf numFmtId="38" fontId="4" fillId="0" borderId="46" xfId="1" applyFont="1" applyFill="1" applyBorder="1" applyAlignment="1">
      <alignment horizontal="left" vertical="center"/>
    </xf>
    <xf numFmtId="38" fontId="4" fillId="0" borderId="47" xfId="1" applyNumberFormat="1" applyFont="1" applyFill="1" applyBorder="1" applyAlignment="1">
      <alignment horizontal="right" vertical="center"/>
    </xf>
    <xf numFmtId="38" fontId="4" fillId="0" borderId="3" xfId="1" applyNumberFormat="1" applyFont="1" applyFill="1" applyBorder="1" applyAlignment="1">
      <alignment horizontal="left" vertical="center"/>
    </xf>
    <xf numFmtId="38" fontId="4" fillId="0" borderId="3" xfId="1" applyFont="1" applyFill="1" applyBorder="1" applyAlignment="1">
      <alignment horizontal="left" vertical="center"/>
    </xf>
    <xf numFmtId="38" fontId="4" fillId="0" borderId="45" xfId="1" applyNumberFormat="1" applyFont="1" applyFill="1" applyBorder="1" applyAlignment="1">
      <alignment horizontal="right" vertical="center"/>
    </xf>
    <xf numFmtId="38" fontId="4" fillId="0" borderId="48" xfId="1" applyNumberFormat="1" applyFont="1" applyFill="1" applyBorder="1" applyAlignment="1">
      <alignment horizontal="left" vertical="center"/>
    </xf>
    <xf numFmtId="38" fontId="4" fillId="0" borderId="48" xfId="1" applyFont="1" applyFill="1" applyBorder="1" applyAlignment="1">
      <alignment horizontal="left" vertical="center"/>
    </xf>
    <xf numFmtId="0" fontId="4" fillId="0" borderId="0" xfId="0" applyFont="1">
      <alignment vertical="center"/>
    </xf>
    <xf numFmtId="176" fontId="9" fillId="0" borderId="0" xfId="0" applyNumberFormat="1" applyFont="1">
      <alignment vertical="center"/>
    </xf>
    <xf numFmtId="176" fontId="4" fillId="0" borderId="21" xfId="0" applyNumberFormat="1" applyFont="1" applyFill="1" applyBorder="1" applyAlignment="1">
      <alignment horizontal="center" vertical="center"/>
    </xf>
    <xf numFmtId="176" fontId="4" fillId="0" borderId="24" xfId="0" applyNumberFormat="1" applyFont="1" applyFill="1" applyBorder="1" applyAlignment="1">
      <alignment horizontal="center" vertical="center"/>
    </xf>
    <xf numFmtId="176" fontId="4" fillId="0" borderId="14" xfId="0" applyNumberFormat="1" applyFont="1" applyFill="1" applyBorder="1" applyAlignment="1">
      <alignment horizontal="center" vertical="center"/>
    </xf>
    <xf numFmtId="176" fontId="4" fillId="0" borderId="30" xfId="0" applyNumberFormat="1" applyFont="1" applyFill="1" applyBorder="1" applyAlignment="1">
      <alignment horizontal="center" vertical="center"/>
    </xf>
    <xf numFmtId="176" fontId="4" fillId="0" borderId="22" xfId="3" applyNumberFormat="1" applyFont="1" applyFill="1" applyBorder="1" applyAlignment="1">
      <alignment vertical="center" wrapText="1"/>
    </xf>
    <xf numFmtId="176" fontId="4" fillId="0" borderId="28" xfId="3" applyNumberFormat="1" applyFont="1" applyFill="1" applyBorder="1" applyAlignment="1">
      <alignment vertical="center" wrapText="1"/>
    </xf>
    <xf numFmtId="176" fontId="4" fillId="0" borderId="1" xfId="3" applyNumberFormat="1" applyFont="1" applyFill="1" applyBorder="1" applyAlignment="1">
      <alignment horizontal="left" vertical="center" wrapText="1"/>
    </xf>
    <xf numFmtId="176" fontId="4" fillId="0" borderId="29" xfId="3" applyNumberFormat="1" applyFont="1" applyFill="1" applyBorder="1" applyAlignment="1">
      <alignment horizontal="left" vertical="center" wrapText="1"/>
    </xf>
    <xf numFmtId="176" fontId="4" fillId="0" borderId="34" xfId="0" applyNumberFormat="1" applyFont="1" applyFill="1" applyBorder="1" applyAlignment="1">
      <alignment horizontal="center" vertical="center"/>
    </xf>
    <xf numFmtId="176" fontId="4" fillId="0" borderId="38" xfId="0" applyNumberFormat="1" applyFont="1" applyFill="1" applyBorder="1" applyAlignment="1">
      <alignment horizontal="center" vertical="center"/>
    </xf>
    <xf numFmtId="176" fontId="4" fillId="0" borderId="17" xfId="3" applyNumberFormat="1" applyFont="1" applyFill="1" applyBorder="1" applyAlignment="1">
      <alignment vertical="center" wrapText="1"/>
    </xf>
    <xf numFmtId="176" fontId="4" fillId="2" borderId="1" xfId="0" applyNumberFormat="1" applyFont="1" applyFill="1" applyBorder="1" applyAlignment="1">
      <alignment horizontal="center" vertical="center"/>
    </xf>
    <xf numFmtId="176" fontId="4" fillId="2" borderId="2" xfId="0" applyNumberFormat="1" applyFont="1" applyFill="1" applyBorder="1" applyAlignment="1">
      <alignment horizontal="center" vertical="center"/>
    </xf>
    <xf numFmtId="176" fontId="4" fillId="2" borderId="3" xfId="0" applyNumberFormat="1" applyFont="1" applyFill="1" applyBorder="1" applyAlignment="1">
      <alignment horizontal="center" vertical="center"/>
    </xf>
    <xf numFmtId="176" fontId="4" fillId="2" borderId="7" xfId="0" applyNumberFormat="1" applyFont="1" applyFill="1" applyBorder="1" applyAlignment="1">
      <alignment horizontal="center" vertical="center"/>
    </xf>
    <xf numFmtId="176" fontId="4" fillId="2" borderId="0" xfId="0" applyNumberFormat="1" applyFont="1" applyFill="1" applyBorder="1" applyAlignment="1">
      <alignment horizontal="center" vertical="center"/>
    </xf>
    <xf numFmtId="176" fontId="4" fillId="2" borderId="8" xfId="0" applyNumberFormat="1" applyFont="1" applyFill="1" applyBorder="1" applyAlignment="1">
      <alignment horizontal="center" vertical="center"/>
    </xf>
    <xf numFmtId="176" fontId="4" fillId="2" borderId="11" xfId="0" applyNumberFormat="1" applyFont="1" applyFill="1" applyBorder="1" applyAlignment="1">
      <alignment horizontal="center" vertical="center"/>
    </xf>
    <xf numFmtId="176" fontId="4" fillId="2" borderId="12" xfId="0" applyNumberFormat="1" applyFont="1" applyFill="1" applyBorder="1" applyAlignment="1">
      <alignment horizontal="center" vertical="center"/>
    </xf>
    <xf numFmtId="176" fontId="4" fillId="2" borderId="13" xfId="0" applyNumberFormat="1" applyFont="1" applyFill="1" applyBorder="1" applyAlignment="1">
      <alignment horizontal="center" vertical="center"/>
    </xf>
    <xf numFmtId="176" fontId="4" fillId="2" borderId="4" xfId="0" applyNumberFormat="1" applyFont="1" applyFill="1" applyBorder="1" applyAlignment="1">
      <alignment horizontal="center" vertical="center"/>
    </xf>
    <xf numFmtId="176" fontId="4" fillId="2" borderId="5" xfId="0" applyNumberFormat="1" applyFont="1" applyFill="1" applyBorder="1" applyAlignment="1">
      <alignment horizontal="center" vertical="center"/>
    </xf>
    <xf numFmtId="176" fontId="4" fillId="2" borderId="6" xfId="0" applyNumberFormat="1" applyFont="1" applyFill="1" applyBorder="1" applyAlignment="1">
      <alignment horizontal="center" vertical="center"/>
    </xf>
    <xf numFmtId="176" fontId="4" fillId="2" borderId="9" xfId="3" applyNumberFormat="1" applyFont="1" applyFill="1" applyBorder="1" applyAlignment="1">
      <alignment horizontal="center" vertical="center" wrapText="1"/>
    </xf>
    <xf numFmtId="176" fontId="4" fillId="2" borderId="10" xfId="3" applyNumberFormat="1" applyFont="1" applyFill="1" applyBorder="1" applyAlignment="1">
      <alignment horizontal="center" vertical="center" wrapText="1"/>
    </xf>
  </cellXfs>
  <cellStyles count="4">
    <cellStyle name="パーセント" xfId="2" builtinId="5"/>
    <cellStyle name="桁区切り" xfId="1" builtinId="6"/>
    <cellStyle name="標準" xfId="0" builtinId="0"/>
    <cellStyle name="標準 3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&#12415;&#12378;&#12411;_201910&#36942;&#21172;&#27515;\04&#38598;&#35336;\&#38598;&#35336;_&#36942;&#21172;&#27515;2019&#9314;&#20225;&#26989;.TKO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ｼｽﾃﾑ管理"/>
      <sheetName val="ｼｽﾃﾑ管理2"/>
      <sheetName val="ｼｽﾃﾑ管理3"/>
      <sheetName val="ｼｽﾃﾑ管理4"/>
      <sheetName val="原データ11"/>
      <sheetName val="原データ12"/>
      <sheetName val="原データ13"/>
      <sheetName val="原データ14"/>
      <sheetName val="項目加工履歴"/>
      <sheetName val="DATACHECK"/>
      <sheetName val="集計条件"/>
      <sheetName val="単純集計指定"/>
      <sheetName val="単純集計結果"/>
      <sheetName val="クロス集計指定"/>
      <sheetName val="クロス集計結果"/>
      <sheetName val="数量クロス集計指定"/>
      <sheetName val="数量クロス集計結果(個別)"/>
      <sheetName val="数量クロス集計結果(合算)"/>
      <sheetName val="数量クロス集計結果(二元)"/>
    </sheetNames>
    <sheetDataSet>
      <sheetData sheetId="0"/>
      <sheetData sheetId="1">
        <row r="3">
          <cell r="I3">
            <v>5000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rgb="FFFF0000"/>
    <pageSetUpPr fitToPage="1"/>
  </sheetPr>
  <dimension ref="A1:V27"/>
  <sheetViews>
    <sheetView showGridLines="0" tabSelected="1" view="pageBreakPreview" zoomScale="70" zoomScaleNormal="80" zoomScaleSheetLayoutView="70" zoomScalePageLayoutView="60" workbookViewId="0">
      <selection activeCell="C1" sqref="C1"/>
    </sheetView>
  </sheetViews>
  <sheetFormatPr defaultColWidth="8.25" defaultRowHeight="15" customHeight="1" x14ac:dyDescent="0.4"/>
  <cols>
    <col min="1" max="1" width="2.625" style="2" customWidth="1"/>
    <col min="2" max="2" width="2.375" style="2" customWidth="1"/>
    <col min="3" max="3" width="5.125" style="2" customWidth="1"/>
    <col min="4" max="4" width="25.625" style="2" customWidth="1"/>
    <col min="5" max="5" width="1.875" style="2" customWidth="1"/>
    <col min="6" max="6" width="23.5" style="2" customWidth="1"/>
    <col min="7" max="7" width="9.25" style="2" customWidth="1"/>
    <col min="8" max="8" width="7.75" style="2" customWidth="1"/>
    <col min="9" max="9" width="9.25" style="2" customWidth="1"/>
    <col min="10" max="10" width="7.75" style="2" customWidth="1"/>
    <col min="11" max="11" width="9.25" style="2" customWidth="1"/>
    <col min="12" max="12" width="7.75" style="2" customWidth="1"/>
    <col min="13" max="13" width="9.25" style="2" customWidth="1"/>
    <col min="14" max="14" width="7.75" style="2" customWidth="1"/>
    <col min="15" max="15" width="9.25" style="2" customWidth="1"/>
    <col min="16" max="16" width="7.75" style="2" customWidth="1"/>
    <col min="17" max="17" width="9.25" style="2" customWidth="1"/>
    <col min="18" max="18" width="7.75" style="2" customWidth="1"/>
    <col min="19" max="19" width="9.25" style="2" customWidth="1"/>
    <col min="20" max="20" width="7.75" style="2" customWidth="1"/>
    <col min="21" max="21" width="9.25" style="2" customWidth="1"/>
    <col min="22" max="22" width="7.75" style="2" customWidth="1"/>
    <col min="23" max="23" width="7.875" style="2" customWidth="1"/>
    <col min="24" max="16384" width="8.25" style="2"/>
  </cols>
  <sheetData>
    <row r="1" spans="1:22" ht="24.75" thickBot="1" x14ac:dyDescent="0.45">
      <c r="A1" s="1"/>
      <c r="B1" s="1"/>
      <c r="C1" s="60" t="s">
        <v>42</v>
      </c>
    </row>
    <row r="2" spans="1:22" ht="15.6" customHeight="1" thickBot="1" x14ac:dyDescent="0.45">
      <c r="A2" s="1"/>
      <c r="B2" s="1"/>
      <c r="C2" s="72" t="s">
        <v>0</v>
      </c>
      <c r="D2" s="73"/>
      <c r="E2" s="73"/>
      <c r="F2" s="74"/>
      <c r="G2" s="81" t="s">
        <v>1</v>
      </c>
      <c r="H2" s="82"/>
      <c r="I2" s="82"/>
      <c r="J2" s="82"/>
      <c r="K2" s="82"/>
      <c r="L2" s="82"/>
      <c r="M2" s="82"/>
      <c r="N2" s="82"/>
      <c r="O2" s="82"/>
      <c r="P2" s="82"/>
      <c r="Q2" s="82"/>
      <c r="R2" s="82"/>
      <c r="S2" s="82"/>
      <c r="T2" s="82"/>
      <c r="U2" s="82"/>
      <c r="V2" s="83"/>
    </row>
    <row r="3" spans="1:22" ht="20.100000000000001" customHeight="1" x14ac:dyDescent="0.4">
      <c r="C3" s="75"/>
      <c r="D3" s="76"/>
      <c r="E3" s="76"/>
      <c r="F3" s="77"/>
      <c r="G3" s="84" t="s">
        <v>2</v>
      </c>
      <c r="H3" s="85"/>
      <c r="I3" s="84" t="s">
        <v>3</v>
      </c>
      <c r="J3" s="85"/>
      <c r="K3" s="84" t="s">
        <v>4</v>
      </c>
      <c r="L3" s="85"/>
      <c r="M3" s="84" t="s">
        <v>5</v>
      </c>
      <c r="N3" s="85"/>
      <c r="O3" s="84" t="s">
        <v>6</v>
      </c>
      <c r="P3" s="85"/>
      <c r="Q3" s="84" t="s">
        <v>7</v>
      </c>
      <c r="R3" s="85"/>
      <c r="S3" s="84" t="s">
        <v>8</v>
      </c>
      <c r="T3" s="85"/>
      <c r="U3" s="84" t="s">
        <v>9</v>
      </c>
      <c r="V3" s="85"/>
    </row>
    <row r="4" spans="1:22" ht="20.100000000000001" customHeight="1" thickBot="1" x14ac:dyDescent="0.45">
      <c r="C4" s="78"/>
      <c r="D4" s="79"/>
      <c r="E4" s="79"/>
      <c r="F4" s="80"/>
      <c r="G4" s="3" t="s">
        <v>10</v>
      </c>
      <c r="H4" s="4" t="s">
        <v>11</v>
      </c>
      <c r="I4" s="3" t="s">
        <v>10</v>
      </c>
      <c r="J4" s="4" t="s">
        <v>11</v>
      </c>
      <c r="K4" s="3" t="s">
        <v>10</v>
      </c>
      <c r="L4" s="4" t="s">
        <v>11</v>
      </c>
      <c r="M4" s="3" t="s">
        <v>10</v>
      </c>
      <c r="N4" s="4" t="s">
        <v>11</v>
      </c>
      <c r="O4" s="3" t="s">
        <v>10</v>
      </c>
      <c r="P4" s="4" t="s">
        <v>11</v>
      </c>
      <c r="Q4" s="3" t="s">
        <v>10</v>
      </c>
      <c r="R4" s="4" t="s">
        <v>11</v>
      </c>
      <c r="S4" s="3" t="s">
        <v>10</v>
      </c>
      <c r="T4" s="4" t="s">
        <v>11</v>
      </c>
      <c r="U4" s="3" t="s">
        <v>10</v>
      </c>
      <c r="V4" s="4" t="s">
        <v>11</v>
      </c>
    </row>
    <row r="5" spans="1:22" ht="20.100000000000001" customHeight="1" x14ac:dyDescent="0.4">
      <c r="C5" s="5"/>
      <c r="D5" s="6"/>
      <c r="E5" s="7"/>
      <c r="F5" s="7"/>
      <c r="G5" s="8" t="s">
        <v>12</v>
      </c>
      <c r="H5" s="9" t="s">
        <v>13</v>
      </c>
      <c r="I5" s="8" t="s">
        <v>12</v>
      </c>
      <c r="J5" s="9" t="s">
        <v>13</v>
      </c>
      <c r="K5" s="8" t="s">
        <v>12</v>
      </c>
      <c r="L5" s="9" t="s">
        <v>13</v>
      </c>
      <c r="M5" s="8" t="s">
        <v>12</v>
      </c>
      <c r="N5" s="9" t="s">
        <v>13</v>
      </c>
      <c r="O5" s="8" t="s">
        <v>12</v>
      </c>
      <c r="P5" s="9" t="s">
        <v>13</v>
      </c>
      <c r="Q5" s="8" t="s">
        <v>12</v>
      </c>
      <c r="R5" s="9" t="s">
        <v>13</v>
      </c>
      <c r="S5" s="8" t="s">
        <v>12</v>
      </c>
      <c r="T5" s="9" t="s">
        <v>13</v>
      </c>
      <c r="U5" s="8" t="s">
        <v>12</v>
      </c>
      <c r="V5" s="9" t="s">
        <v>13</v>
      </c>
    </row>
    <row r="6" spans="1:22" ht="20.100000000000001" customHeight="1" x14ac:dyDescent="0.4">
      <c r="C6" s="61" t="s">
        <v>14</v>
      </c>
      <c r="D6" s="65" t="s">
        <v>15</v>
      </c>
      <c r="E6" s="10" t="s">
        <v>16</v>
      </c>
      <c r="F6" s="11"/>
      <c r="G6" s="12">
        <v>217519025.99691659</v>
      </c>
      <c r="H6" s="13" t="str">
        <f t="shared" ref="H6:H11" si="0">"-"</f>
        <v>-</v>
      </c>
      <c r="I6" s="12">
        <v>164618261.58055344</v>
      </c>
      <c r="J6" s="13" t="str">
        <f t="shared" ref="J6:J11" si="1">"-"</f>
        <v>-</v>
      </c>
      <c r="K6" s="12">
        <v>165745846.93678001</v>
      </c>
      <c r="L6" s="13" t="str">
        <f t="shared" ref="L6:L11" si="2">"-"</f>
        <v>-</v>
      </c>
      <c r="M6" s="12">
        <v>154963361.25722811</v>
      </c>
      <c r="N6" s="13" t="str">
        <f t="shared" ref="N6:N11" si="3">"-"</f>
        <v>-</v>
      </c>
      <c r="O6" s="12">
        <v>149730761.03379858</v>
      </c>
      <c r="P6" s="13" t="str">
        <f t="shared" ref="P6:P11" si="4">"-"</f>
        <v>-</v>
      </c>
      <c r="Q6" s="12">
        <v>137964002.99376848</v>
      </c>
      <c r="R6" s="13" t="str">
        <f t="shared" ref="R6:R11" si="5">"-"</f>
        <v>-</v>
      </c>
      <c r="S6" s="12">
        <v>127812770.55328158</v>
      </c>
      <c r="T6" s="13" t="str">
        <f t="shared" ref="T6:T11" si="6">"-"</f>
        <v>-</v>
      </c>
      <c r="U6" s="12">
        <v>112477773.84221883</v>
      </c>
      <c r="V6" s="13" t="str">
        <f t="shared" ref="V6:V11" si="7">"-"</f>
        <v>-</v>
      </c>
    </row>
    <row r="7" spans="1:22" ht="20.100000000000001" customHeight="1" x14ac:dyDescent="0.4">
      <c r="C7" s="62"/>
      <c r="D7" s="65"/>
      <c r="E7" s="14" t="s">
        <v>17</v>
      </c>
      <c r="F7" s="15"/>
      <c r="G7" s="16">
        <v>0</v>
      </c>
      <c r="H7" s="17" t="str">
        <f t="shared" si="0"/>
        <v>-</v>
      </c>
      <c r="I7" s="16">
        <v>35069.547647724001</v>
      </c>
      <c r="J7" s="17" t="str">
        <f t="shared" si="1"/>
        <v>-</v>
      </c>
      <c r="K7" s="16">
        <v>13444.148923576209</v>
      </c>
      <c r="L7" s="17" t="str">
        <f t="shared" si="2"/>
        <v>-</v>
      </c>
      <c r="M7" s="16">
        <v>0</v>
      </c>
      <c r="N7" s="17" t="str">
        <f t="shared" si="3"/>
        <v>-</v>
      </c>
      <c r="O7" s="16">
        <v>92970.023708654408</v>
      </c>
      <c r="P7" s="17" t="str">
        <f t="shared" si="4"/>
        <v>-</v>
      </c>
      <c r="Q7" s="16">
        <v>292.40476437741819</v>
      </c>
      <c r="R7" s="17" t="str">
        <f t="shared" si="5"/>
        <v>-</v>
      </c>
      <c r="S7" s="16">
        <v>51597.474690780284</v>
      </c>
      <c r="T7" s="17" t="str">
        <f t="shared" si="6"/>
        <v>-</v>
      </c>
      <c r="U7" s="16">
        <v>30246.8846725812</v>
      </c>
      <c r="V7" s="17" t="str">
        <f t="shared" si="7"/>
        <v>-</v>
      </c>
    </row>
    <row r="8" spans="1:22" ht="20.100000000000001" customHeight="1" x14ac:dyDescent="0.4">
      <c r="C8" s="62"/>
      <c r="D8" s="66"/>
      <c r="E8" s="18" t="s">
        <v>18</v>
      </c>
      <c r="F8" s="19"/>
      <c r="G8" s="16">
        <v>13605408.73637264</v>
      </c>
      <c r="H8" s="17" t="str">
        <f t="shared" si="0"/>
        <v>-</v>
      </c>
      <c r="I8" s="16">
        <v>1376733.2065282566</v>
      </c>
      <c r="J8" s="17" t="str">
        <f t="shared" si="1"/>
        <v>-</v>
      </c>
      <c r="K8" s="16">
        <v>2633941.9817423606</v>
      </c>
      <c r="L8" s="17" t="str">
        <f t="shared" si="2"/>
        <v>-</v>
      </c>
      <c r="M8" s="16">
        <v>773237.79559339979</v>
      </c>
      <c r="N8" s="17" t="str">
        <f t="shared" si="3"/>
        <v>-</v>
      </c>
      <c r="O8" s="16">
        <v>821450.63215139054</v>
      </c>
      <c r="P8" s="17" t="str">
        <f t="shared" si="4"/>
        <v>-</v>
      </c>
      <c r="Q8" s="16">
        <v>2234474.2141048857</v>
      </c>
      <c r="R8" s="17" t="str">
        <f t="shared" si="5"/>
        <v>-</v>
      </c>
      <c r="S8" s="16">
        <v>851227.61048952735</v>
      </c>
      <c r="T8" s="17" t="str">
        <f t="shared" si="6"/>
        <v>-</v>
      </c>
      <c r="U8" s="16">
        <v>765274.75900077028</v>
      </c>
      <c r="V8" s="17" t="str">
        <f t="shared" si="7"/>
        <v>-</v>
      </c>
    </row>
    <row r="9" spans="1:22" ht="20.100000000000001" customHeight="1" x14ac:dyDescent="0.4">
      <c r="C9" s="62"/>
      <c r="D9" s="67" t="s">
        <v>19</v>
      </c>
      <c r="E9" s="14" t="s">
        <v>20</v>
      </c>
      <c r="F9" s="20"/>
      <c r="G9" s="16">
        <v>20891.445050104612</v>
      </c>
      <c r="H9" s="17" t="str">
        <f t="shared" si="0"/>
        <v>-</v>
      </c>
      <c r="I9" s="16">
        <v>82293.847387568923</v>
      </c>
      <c r="J9" s="17" t="str">
        <f t="shared" si="1"/>
        <v>-</v>
      </c>
      <c r="K9" s="16">
        <v>97408.953906254232</v>
      </c>
      <c r="L9" s="17" t="str">
        <f t="shared" si="2"/>
        <v>-</v>
      </c>
      <c r="M9" s="16">
        <v>196084.8083417521</v>
      </c>
      <c r="N9" s="17" t="str">
        <f t="shared" si="3"/>
        <v>-</v>
      </c>
      <c r="O9" s="16">
        <v>55407.159057283396</v>
      </c>
      <c r="P9" s="17" t="str">
        <f t="shared" si="4"/>
        <v>-</v>
      </c>
      <c r="Q9" s="16">
        <v>28488.200057289607</v>
      </c>
      <c r="R9" s="17" t="str">
        <f t="shared" si="5"/>
        <v>-</v>
      </c>
      <c r="S9" s="16">
        <v>94297.870743301988</v>
      </c>
      <c r="T9" s="17" t="str">
        <f t="shared" si="6"/>
        <v>-</v>
      </c>
      <c r="U9" s="16">
        <v>21888.830186271003</v>
      </c>
      <c r="V9" s="17" t="str">
        <f t="shared" si="7"/>
        <v>-</v>
      </c>
    </row>
    <row r="10" spans="1:22" ht="20.100000000000001" customHeight="1" x14ac:dyDescent="0.4">
      <c r="C10" s="63"/>
      <c r="D10" s="68"/>
      <c r="E10" s="14" t="s">
        <v>21</v>
      </c>
      <c r="F10" s="20"/>
      <c r="G10" s="21">
        <v>13790.954190067174</v>
      </c>
      <c r="H10" s="17" t="str">
        <f t="shared" si="0"/>
        <v>-</v>
      </c>
      <c r="I10" s="21">
        <v>26862.411627631165</v>
      </c>
      <c r="J10" s="17" t="str">
        <f t="shared" si="1"/>
        <v>-</v>
      </c>
      <c r="K10" s="21">
        <v>9997.587412609495</v>
      </c>
      <c r="L10" s="17" t="str">
        <f t="shared" si="2"/>
        <v>-</v>
      </c>
      <c r="M10" s="21">
        <v>22049.886359263008</v>
      </c>
      <c r="N10" s="17" t="str">
        <f t="shared" si="3"/>
        <v>-</v>
      </c>
      <c r="O10" s="21">
        <v>59570.583751633036</v>
      </c>
      <c r="P10" s="17" t="str">
        <f t="shared" si="4"/>
        <v>-</v>
      </c>
      <c r="Q10" s="21">
        <v>23113.293718867568</v>
      </c>
      <c r="R10" s="17" t="str">
        <f t="shared" si="5"/>
        <v>-</v>
      </c>
      <c r="S10" s="21">
        <v>16032.738057789093</v>
      </c>
      <c r="T10" s="17" t="str">
        <f t="shared" si="6"/>
        <v>-</v>
      </c>
      <c r="U10" s="21">
        <v>16511.575450296714</v>
      </c>
      <c r="V10" s="17" t="str">
        <f t="shared" si="7"/>
        <v>-</v>
      </c>
    </row>
    <row r="11" spans="1:22" ht="20.100000000000001" customHeight="1" thickBot="1" x14ac:dyDescent="0.45">
      <c r="C11" s="64"/>
      <c r="D11" s="22" t="s">
        <v>22</v>
      </c>
      <c r="E11" s="23"/>
      <c r="F11" s="23"/>
      <c r="G11" s="24">
        <v>2983048.9279814991</v>
      </c>
      <c r="H11" s="25" t="str">
        <f t="shared" si="0"/>
        <v>-</v>
      </c>
      <c r="I11" s="24">
        <v>10251252.183695186</v>
      </c>
      <c r="J11" s="25" t="str">
        <f t="shared" si="1"/>
        <v>-</v>
      </c>
      <c r="K11" s="24">
        <v>9654826.6166139357</v>
      </c>
      <c r="L11" s="25" t="str">
        <f t="shared" si="2"/>
        <v>-</v>
      </c>
      <c r="M11" s="24">
        <v>4219862.5987395979</v>
      </c>
      <c r="N11" s="25" t="str">
        <f t="shared" si="3"/>
        <v>-</v>
      </c>
      <c r="O11" s="24">
        <v>4371209.1674816217</v>
      </c>
      <c r="P11" s="25" t="str">
        <f t="shared" si="4"/>
        <v>-</v>
      </c>
      <c r="Q11" s="24">
        <v>3165420.5108582764</v>
      </c>
      <c r="R11" s="25" t="str">
        <f t="shared" si="5"/>
        <v>-</v>
      </c>
      <c r="S11" s="24">
        <v>4047635.9193566572</v>
      </c>
      <c r="T11" s="25" t="str">
        <f t="shared" si="6"/>
        <v>-</v>
      </c>
      <c r="U11" s="24">
        <v>3675913.5298308902</v>
      </c>
      <c r="V11" s="25" t="str">
        <f t="shared" si="7"/>
        <v>-</v>
      </c>
    </row>
    <row r="12" spans="1:22" ht="20.100000000000001" customHeight="1" x14ac:dyDescent="0.4">
      <c r="C12" s="69" t="s">
        <v>23</v>
      </c>
      <c r="D12" s="71" t="s">
        <v>24</v>
      </c>
      <c r="E12" s="26" t="s">
        <v>25</v>
      </c>
      <c r="F12" s="27"/>
      <c r="G12" s="28">
        <v>153872502.24688908</v>
      </c>
      <c r="H12" s="29">
        <f t="shared" ref="H12:H17" si="8">IFERROR(G12/G$18,"-")</f>
        <v>0.70728512688321221</v>
      </c>
      <c r="I12" s="28">
        <v>120504173.49218027</v>
      </c>
      <c r="J12" s="29">
        <f t="shared" ref="J12:J17" si="9">IFERROR(I12/I$18,"-")</f>
        <v>0.73138112566228464</v>
      </c>
      <c r="K12" s="28">
        <v>124734858.16589418</v>
      </c>
      <c r="L12" s="29">
        <f t="shared" ref="L12:L17" si="10">IFERROR(K12/K$18,"-")</f>
        <v>0.75201869905422647</v>
      </c>
      <c r="M12" s="28">
        <v>110990277.26931505</v>
      </c>
      <c r="N12" s="29">
        <f t="shared" ref="N12:N17" si="11">IFERROR(M12/M$18,"-")</f>
        <v>0.71522881377362624</v>
      </c>
      <c r="O12" s="28">
        <v>112081706.34981343</v>
      </c>
      <c r="P12" s="29">
        <f t="shared" ref="P12:P17" si="12">IFERROR(O12/O$18,"-")</f>
        <v>0.7475168170154145</v>
      </c>
      <c r="Q12" s="28">
        <v>101401299.77828273</v>
      </c>
      <c r="R12" s="29">
        <f t="shared" ref="R12:R17" si="13">IFERROR(Q12/Q$18,"-")</f>
        <v>0.73470739285492659</v>
      </c>
      <c r="S12" s="28">
        <v>97821928.948868424</v>
      </c>
      <c r="T12" s="29">
        <f t="shared" ref="T12:T17" si="14">IFERROR(S12/S$18,"-")</f>
        <v>0.76438491350945326</v>
      </c>
      <c r="U12" s="28">
        <v>86149634.559845865</v>
      </c>
      <c r="V12" s="29">
        <f t="shared" ref="V12:V17" si="15">IFERROR(U12/U$18,"-")</f>
        <v>0.76545867645494625</v>
      </c>
    </row>
    <row r="13" spans="1:22" ht="20.100000000000001" customHeight="1" x14ac:dyDescent="0.4">
      <c r="C13" s="62"/>
      <c r="D13" s="65"/>
      <c r="E13" s="30" t="s">
        <v>26</v>
      </c>
      <c r="F13" s="31"/>
      <c r="G13" s="32">
        <v>19915376.351117715</v>
      </c>
      <c r="H13" s="17">
        <f t="shared" si="8"/>
        <v>9.154234371795951E-2</v>
      </c>
      <c r="I13" s="32">
        <v>16175761.119419407</v>
      </c>
      <c r="J13" s="17">
        <f t="shared" si="9"/>
        <v>9.8176237661452406E-2</v>
      </c>
      <c r="K13" s="32">
        <v>15737366.248702424</v>
      </c>
      <c r="L13" s="17">
        <f t="shared" si="10"/>
        <v>9.4879601956568679E-2</v>
      </c>
      <c r="M13" s="32">
        <v>16023723.713751394</v>
      </c>
      <c r="N13" s="17">
        <f t="shared" si="11"/>
        <v>0.10325795363330623</v>
      </c>
      <c r="O13" s="32">
        <v>16216187.827444686</v>
      </c>
      <c r="P13" s="17">
        <f t="shared" si="12"/>
        <v>0.10815211066703874</v>
      </c>
      <c r="Q13" s="32">
        <v>15618320.625493705</v>
      </c>
      <c r="R13" s="17">
        <f t="shared" si="13"/>
        <v>0.11316320059623537</v>
      </c>
      <c r="S13" s="32">
        <v>14304618.977072325</v>
      </c>
      <c r="T13" s="17">
        <f t="shared" si="14"/>
        <v>0.11177693035771605</v>
      </c>
      <c r="U13" s="32">
        <v>13234137.91722689</v>
      </c>
      <c r="V13" s="17">
        <f t="shared" si="15"/>
        <v>0.11758826077324266</v>
      </c>
    </row>
    <row r="14" spans="1:22" ht="20.100000000000001" customHeight="1" x14ac:dyDescent="0.4">
      <c r="C14" s="62"/>
      <c r="D14" s="65"/>
      <c r="E14" s="30" t="s">
        <v>27</v>
      </c>
      <c r="F14" s="31"/>
      <c r="G14" s="32">
        <v>29216796.106651239</v>
      </c>
      <c r="H14" s="17">
        <f t="shared" si="8"/>
        <v>0.13429693440779505</v>
      </c>
      <c r="I14" s="32">
        <v>19383418.311205741</v>
      </c>
      <c r="J14" s="17">
        <f t="shared" si="9"/>
        <v>0.11764460842140495</v>
      </c>
      <c r="K14" s="32">
        <v>15213160.475254154</v>
      </c>
      <c r="L14" s="17">
        <f t="shared" si="10"/>
        <v>9.1719197963797142E-2</v>
      </c>
      <c r="M14" s="32">
        <v>17984506.729434267</v>
      </c>
      <c r="N14" s="17">
        <f t="shared" si="11"/>
        <v>0.11589337130121083</v>
      </c>
      <c r="O14" s="32">
        <v>13178310.741231976</v>
      </c>
      <c r="P14" s="17">
        <f t="shared" si="12"/>
        <v>8.7891318037041755E-2</v>
      </c>
      <c r="Q14" s="32">
        <v>11347653.025234269</v>
      </c>
      <c r="R14" s="17">
        <f t="shared" si="13"/>
        <v>8.2219898437414118E-2</v>
      </c>
      <c r="S14" s="32">
        <v>7870195.4405863304</v>
      </c>
      <c r="T14" s="17">
        <f t="shared" si="14"/>
        <v>6.149805801007633E-2</v>
      </c>
      <c r="U14" s="32">
        <v>6975946.5038040401</v>
      </c>
      <c r="V14" s="17">
        <f t="shared" si="15"/>
        <v>6.1982837247126492E-2</v>
      </c>
    </row>
    <row r="15" spans="1:22" ht="20.100000000000001" customHeight="1" x14ac:dyDescent="0.4">
      <c r="C15" s="62"/>
      <c r="D15" s="66"/>
      <c r="E15" s="14" t="s">
        <v>28</v>
      </c>
      <c r="F15" s="20"/>
      <c r="G15" s="32">
        <v>3019551.9813346546</v>
      </c>
      <c r="H15" s="17">
        <f t="shared" si="8"/>
        <v>1.3879570261501445E-2</v>
      </c>
      <c r="I15" s="32">
        <v>4151939.5391859245</v>
      </c>
      <c r="J15" s="17">
        <f t="shared" si="9"/>
        <v>2.5199543931551899E-2</v>
      </c>
      <c r="K15" s="32">
        <v>4663878.9304955509</v>
      </c>
      <c r="L15" s="17">
        <f t="shared" si="10"/>
        <v>2.8118235891951147E-2</v>
      </c>
      <c r="M15" s="32">
        <v>4988449.8516500676</v>
      </c>
      <c r="N15" s="17">
        <f t="shared" si="11"/>
        <v>3.2145906450053489E-2</v>
      </c>
      <c r="O15" s="32">
        <v>5415081.5421906812</v>
      </c>
      <c r="P15" s="17">
        <f t="shared" si="12"/>
        <v>3.6115300615282238E-2</v>
      </c>
      <c r="Q15" s="32">
        <v>4170891.6246301583</v>
      </c>
      <c r="R15" s="17">
        <f t="shared" si="13"/>
        <v>3.0220371120615323E-2</v>
      </c>
      <c r="S15" s="32">
        <v>3680421.103558898</v>
      </c>
      <c r="T15" s="17">
        <f t="shared" si="14"/>
        <v>2.8758974568910071E-2</v>
      </c>
      <c r="U15" s="32">
        <v>3292000.6615294283</v>
      </c>
      <c r="V15" s="17">
        <f t="shared" si="15"/>
        <v>2.9250158542606732E-2</v>
      </c>
    </row>
    <row r="16" spans="1:22" ht="20.100000000000001" customHeight="1" x14ac:dyDescent="0.4">
      <c r="C16" s="62"/>
      <c r="D16" s="33" t="s">
        <v>29</v>
      </c>
      <c r="E16" s="14" t="s">
        <v>30</v>
      </c>
      <c r="F16" s="20"/>
      <c r="G16" s="32">
        <v>106486.15956392465</v>
      </c>
      <c r="H16" s="17">
        <f t="shared" si="8"/>
        <v>4.894706707091269E-4</v>
      </c>
      <c r="I16" s="32">
        <v>191011.76985269081</v>
      </c>
      <c r="J16" s="17">
        <f t="shared" si="9"/>
        <v>1.1593158909029137E-3</v>
      </c>
      <c r="K16" s="32">
        <v>266153.63448155054</v>
      </c>
      <c r="L16" s="17">
        <f t="shared" si="10"/>
        <v>1.6046237025833792E-3</v>
      </c>
      <c r="M16" s="32">
        <v>386181.40432722378</v>
      </c>
      <c r="N16" s="17">
        <f t="shared" si="11"/>
        <v>2.4885789504623152E-3</v>
      </c>
      <c r="O16" s="32">
        <v>301664.01588110026</v>
      </c>
      <c r="P16" s="17">
        <f t="shared" si="12"/>
        <v>2.0119155239815179E-3</v>
      </c>
      <c r="Q16" s="32">
        <v>196148.89094010345</v>
      </c>
      <c r="R16" s="17">
        <f t="shared" si="13"/>
        <v>1.4212050593936608E-3</v>
      </c>
      <c r="S16" s="32">
        <v>218429.57959540311</v>
      </c>
      <c r="T16" s="17">
        <f t="shared" si="14"/>
        <v>1.7068184721056845E-3</v>
      </c>
      <c r="U16" s="32">
        <v>122016.99554465918</v>
      </c>
      <c r="V16" s="17">
        <f t="shared" si="15"/>
        <v>1.0841481614149169E-3</v>
      </c>
    </row>
    <row r="17" spans="3:22" ht="20.100000000000001" customHeight="1" thickBot="1" x14ac:dyDescent="0.45">
      <c r="C17" s="70"/>
      <c r="D17" s="34" t="s">
        <v>31</v>
      </c>
      <c r="E17" s="34" t="s">
        <v>32</v>
      </c>
      <c r="F17" s="35"/>
      <c r="G17" s="36">
        <v>1509137.219193921</v>
      </c>
      <c r="H17" s="37">
        <f t="shared" si="8"/>
        <v>6.936848975453185E-3</v>
      </c>
      <c r="I17" s="36">
        <v>1823559.3746981395</v>
      </c>
      <c r="J17" s="37">
        <f t="shared" si="9"/>
        <v>1.1067806778204943E-2</v>
      </c>
      <c r="K17" s="36">
        <v>934774.91334554926</v>
      </c>
      <c r="L17" s="37">
        <f t="shared" si="10"/>
        <v>5.6356997921761173E-3</v>
      </c>
      <c r="M17" s="36">
        <v>625325.05676624831</v>
      </c>
      <c r="N17" s="37">
        <f t="shared" si="11"/>
        <v>4.0296367355548398E-3</v>
      </c>
      <c r="O17" s="36">
        <v>498850.85984017514</v>
      </c>
      <c r="P17" s="37">
        <f t="shared" si="12"/>
        <v>3.3270318507579639E-3</v>
      </c>
      <c r="Q17" s="36">
        <v>765651.16185792733</v>
      </c>
      <c r="R17" s="37">
        <f t="shared" si="13"/>
        <v>5.5475577748507416E-3</v>
      </c>
      <c r="S17" s="36">
        <v>552616.70338157925</v>
      </c>
      <c r="T17" s="37">
        <f t="shared" si="14"/>
        <v>4.3181715547543796E-3</v>
      </c>
      <c r="U17" s="36">
        <v>364452.9689007735</v>
      </c>
      <c r="V17" s="37">
        <f t="shared" si="15"/>
        <v>3.238245741031741E-3</v>
      </c>
    </row>
    <row r="18" spans="3:22" ht="20.100000000000001" customHeight="1" thickTop="1" x14ac:dyDescent="0.4">
      <c r="C18" s="38" t="s">
        <v>33</v>
      </c>
      <c r="D18" s="39"/>
      <c r="E18" s="40"/>
      <c r="F18" s="40"/>
      <c r="G18" s="41">
        <f>G6+G7+G9+G10</f>
        <v>217553708.39615676</v>
      </c>
      <c r="H18" s="42">
        <f>G18/G$18</f>
        <v>1</v>
      </c>
      <c r="I18" s="41">
        <f>I6+I7+I9+I10</f>
        <v>164762487.38721636</v>
      </c>
      <c r="J18" s="42">
        <f>I18/I$18</f>
        <v>1</v>
      </c>
      <c r="K18" s="41">
        <f>K6+K7+K9+K10</f>
        <v>165866697.62702245</v>
      </c>
      <c r="L18" s="42">
        <f>K18/K$18</f>
        <v>1</v>
      </c>
      <c r="M18" s="41">
        <f>M6+M7+M9+M10</f>
        <v>155181495.95192912</v>
      </c>
      <c r="N18" s="42">
        <f>M18/M$18</f>
        <v>1</v>
      </c>
      <c r="O18" s="41">
        <f>O6+O7+O9+O10</f>
        <v>149938708.80031613</v>
      </c>
      <c r="P18" s="42">
        <f>O18/O$18</f>
        <v>1</v>
      </c>
      <c r="Q18" s="41">
        <f>Q6+Q7+Q9+Q10</f>
        <v>138015896.89230904</v>
      </c>
      <c r="R18" s="42">
        <f>Q18/Q$18</f>
        <v>1</v>
      </c>
      <c r="S18" s="41">
        <f>S6+S7+S9+S10</f>
        <v>127974698.63677345</v>
      </c>
      <c r="T18" s="42">
        <f>S18/S$18</f>
        <v>1</v>
      </c>
      <c r="U18" s="41">
        <f>U6+U7+U9+U10</f>
        <v>112546421.13252799</v>
      </c>
      <c r="V18" s="42">
        <f>U18/U$18</f>
        <v>1</v>
      </c>
    </row>
    <row r="19" spans="3:22" ht="20.100000000000001" customHeight="1" x14ac:dyDescent="0.4">
      <c r="C19" s="43" t="s">
        <v>34</v>
      </c>
      <c r="D19" s="15"/>
      <c r="E19" s="15"/>
      <c r="F19" s="15"/>
      <c r="G19" s="44">
        <f>(G12+G13+G14+G15)+G16+G17</f>
        <v>207639850.06475055</v>
      </c>
      <c r="H19" s="42">
        <f>G19/G$18</f>
        <v>0.95443029491663056</v>
      </c>
      <c r="I19" s="44">
        <f>(I12+I13+I14+I15)+I16+I17</f>
        <v>162229863.60654217</v>
      </c>
      <c r="J19" s="42">
        <f>I19/I$18</f>
        <v>0.98462863834580172</v>
      </c>
      <c r="K19" s="44">
        <f>(K12+K13+K14+K15)+K16+K17</f>
        <v>161550192.36817342</v>
      </c>
      <c r="L19" s="42">
        <f>K19/K$18</f>
        <v>0.97397605836130308</v>
      </c>
      <c r="M19" s="44">
        <f>(M12+M13+M14+M15)+M16+M17</f>
        <v>150998464.02524421</v>
      </c>
      <c r="N19" s="42">
        <f>M19/M$18</f>
        <v>0.97304426084421369</v>
      </c>
      <c r="O19" s="44">
        <f>(O12+O13+O14+O15)+O16+O17</f>
        <v>147691801.33640203</v>
      </c>
      <c r="P19" s="42">
        <f>O19/O$18</f>
        <v>0.98501449370951655</v>
      </c>
      <c r="Q19" s="44">
        <f>(Q12+Q13+Q14+Q15)+Q16+Q17</f>
        <v>133499965.10643889</v>
      </c>
      <c r="R19" s="42">
        <f>Q19/Q$18</f>
        <v>0.96727962584343574</v>
      </c>
      <c r="S19" s="44">
        <f>(S12+S13+S14+S15)+S16+S17</f>
        <v>124448210.75306296</v>
      </c>
      <c r="T19" s="42">
        <f>S19/S$18</f>
        <v>0.97244386647301584</v>
      </c>
      <c r="U19" s="44">
        <f>(U12+U13+U14+U15)+U16+U17</f>
        <v>110138189.60685165</v>
      </c>
      <c r="V19" s="42">
        <f>U19/U$18</f>
        <v>0.97860232692036875</v>
      </c>
    </row>
    <row r="20" spans="3:22" ht="20.100000000000001" customHeight="1" thickBot="1" x14ac:dyDescent="0.45">
      <c r="C20" s="45" t="s">
        <v>35</v>
      </c>
      <c r="D20" s="46"/>
      <c r="E20" s="46"/>
      <c r="F20" s="46"/>
      <c r="G20" s="47">
        <f>G18-G19</f>
        <v>9913858.3314062059</v>
      </c>
      <c r="H20" s="48">
        <f>G20/G$18</f>
        <v>4.556970508336939E-2</v>
      </c>
      <c r="I20" s="47">
        <f>I18-I19</f>
        <v>2532623.7806741893</v>
      </c>
      <c r="J20" s="48">
        <f>I20/I$18</f>
        <v>1.5371361654198305E-2</v>
      </c>
      <c r="K20" s="47">
        <f>K18-K19</f>
        <v>4316505.2588490248</v>
      </c>
      <c r="L20" s="48">
        <f>K20/K$18</f>
        <v>2.6023941638696941E-2</v>
      </c>
      <c r="M20" s="47">
        <f>M18-M19</f>
        <v>4183031.926684916</v>
      </c>
      <c r="N20" s="48">
        <f>M20/M$18</f>
        <v>2.6955739155786345E-2</v>
      </c>
      <c r="O20" s="47">
        <f>O18-O19</f>
        <v>2246907.4639140964</v>
      </c>
      <c r="P20" s="48">
        <f>O20/O$18</f>
        <v>1.4985506290483402E-2</v>
      </c>
      <c r="Q20" s="47">
        <f>Q18-Q19</f>
        <v>4515931.7858701497</v>
      </c>
      <c r="R20" s="48">
        <f>Q20/Q$18</f>
        <v>3.2720374156564286E-2</v>
      </c>
      <c r="S20" s="47">
        <f>S18-S19</f>
        <v>3526487.8837104887</v>
      </c>
      <c r="T20" s="48">
        <f>S20/S$18</f>
        <v>2.7556133526984172E-2</v>
      </c>
      <c r="U20" s="47">
        <f>U18-U19</f>
        <v>2408231.5256763399</v>
      </c>
      <c r="V20" s="48">
        <f>U20/U$18</f>
        <v>2.1397673079631287E-2</v>
      </c>
    </row>
    <row r="21" spans="3:22" ht="20.100000000000001" customHeight="1" x14ac:dyDescent="0.4">
      <c r="C21" s="2" t="s">
        <v>36</v>
      </c>
      <c r="D21" s="49"/>
      <c r="E21" s="49"/>
      <c r="F21" s="49"/>
      <c r="G21" s="49"/>
      <c r="H21" s="49"/>
      <c r="I21" s="49"/>
      <c r="J21" s="49"/>
      <c r="K21" s="49"/>
      <c r="L21" s="49"/>
      <c r="M21" s="49"/>
      <c r="N21" s="49"/>
      <c r="O21" s="49"/>
      <c r="P21" s="49"/>
      <c r="Q21" s="49"/>
      <c r="R21" s="49"/>
      <c r="S21" s="49"/>
      <c r="T21" s="49"/>
      <c r="U21" s="49"/>
      <c r="V21" s="49"/>
    </row>
    <row r="22" spans="3:22" ht="9.9499999999999993" customHeight="1" thickBot="1" x14ac:dyDescent="0.45">
      <c r="C22" s="49"/>
      <c r="D22" s="49"/>
      <c r="E22" s="49"/>
      <c r="F22" s="49"/>
      <c r="G22" s="49"/>
      <c r="H22" s="49"/>
      <c r="I22" s="49"/>
      <c r="J22" s="49"/>
      <c r="K22" s="49"/>
      <c r="L22" s="49"/>
      <c r="M22" s="49"/>
      <c r="N22" s="49"/>
      <c r="O22" s="49"/>
      <c r="P22" s="49"/>
      <c r="Q22" s="49"/>
      <c r="R22" s="49"/>
      <c r="S22" s="49"/>
      <c r="T22" s="49"/>
      <c r="U22" s="49"/>
      <c r="V22" s="49"/>
    </row>
    <row r="23" spans="3:22" ht="20.100000000000001" customHeight="1" x14ac:dyDescent="0.4">
      <c r="C23" s="50" t="s">
        <v>37</v>
      </c>
      <c r="D23" s="15"/>
      <c r="E23" s="15"/>
      <c r="F23" s="15"/>
      <c r="G23" s="51">
        <v>25</v>
      </c>
      <c r="H23" s="52" t="s">
        <v>38</v>
      </c>
      <c r="I23" s="51">
        <v>147</v>
      </c>
      <c r="J23" s="52" t="s">
        <v>38</v>
      </c>
      <c r="K23" s="51">
        <v>101</v>
      </c>
      <c r="L23" s="52" t="s">
        <v>38</v>
      </c>
      <c r="M23" s="51">
        <v>80</v>
      </c>
      <c r="N23" s="52" t="s">
        <v>38</v>
      </c>
      <c r="O23" s="51">
        <v>162</v>
      </c>
      <c r="P23" s="52" t="s">
        <v>38</v>
      </c>
      <c r="Q23" s="51">
        <v>234</v>
      </c>
      <c r="R23" s="52" t="s">
        <v>38</v>
      </c>
      <c r="S23" s="51">
        <v>384</v>
      </c>
      <c r="T23" s="52" t="s">
        <v>38</v>
      </c>
      <c r="U23" s="51">
        <v>1031</v>
      </c>
      <c r="V23" s="52" t="s">
        <v>38</v>
      </c>
    </row>
    <row r="24" spans="3:22" ht="20.100000000000001" customHeight="1" x14ac:dyDescent="0.4">
      <c r="C24" s="50" t="s">
        <v>39</v>
      </c>
      <c r="D24" s="15"/>
      <c r="E24" s="15"/>
      <c r="F24" s="15"/>
      <c r="G24" s="53">
        <v>125.42787137980397</v>
      </c>
      <c r="H24" s="54" t="s">
        <v>40</v>
      </c>
      <c r="I24" s="53">
        <v>108.65820414009325</v>
      </c>
      <c r="J24" s="54" t="s">
        <v>40</v>
      </c>
      <c r="K24" s="53">
        <v>110.15587822575939</v>
      </c>
      <c r="L24" s="54" t="s">
        <v>40</v>
      </c>
      <c r="M24" s="53">
        <v>102.94620435849323</v>
      </c>
      <c r="N24" s="54" t="s">
        <v>40</v>
      </c>
      <c r="O24" s="53">
        <v>114.99094686663277</v>
      </c>
      <c r="P24" s="54" t="s">
        <v>40</v>
      </c>
      <c r="Q24" s="53">
        <v>106.7173181313955</v>
      </c>
      <c r="R24" s="54" t="s">
        <v>40</v>
      </c>
      <c r="S24" s="53">
        <v>104.80289962637751</v>
      </c>
      <c r="T24" s="54" t="s">
        <v>40</v>
      </c>
      <c r="U24" s="53">
        <v>89.254678091333815</v>
      </c>
      <c r="V24" s="55" t="s">
        <v>40</v>
      </c>
    </row>
    <row r="25" spans="3:22" ht="20.100000000000001" customHeight="1" thickBot="1" x14ac:dyDescent="0.45">
      <c r="C25" s="50" t="s">
        <v>41</v>
      </c>
      <c r="D25" s="15"/>
      <c r="E25" s="15"/>
      <c r="F25" s="15"/>
      <c r="G25" s="56">
        <v>123.69050765334212</v>
      </c>
      <c r="H25" s="57" t="s">
        <v>40</v>
      </c>
      <c r="I25" s="56">
        <v>109.6327233036841</v>
      </c>
      <c r="J25" s="57" t="s">
        <v>40</v>
      </c>
      <c r="K25" s="56">
        <v>111.74011513786402</v>
      </c>
      <c r="L25" s="57" t="s">
        <v>40</v>
      </c>
      <c r="M25" s="56">
        <v>105.00962139798909</v>
      </c>
      <c r="N25" s="57" t="s">
        <v>40</v>
      </c>
      <c r="O25" s="56">
        <v>117.50215389695236</v>
      </c>
      <c r="P25" s="57" t="s">
        <v>40</v>
      </c>
      <c r="Q25" s="56">
        <v>111.58604674038067</v>
      </c>
      <c r="R25" s="57" t="s">
        <v>40</v>
      </c>
      <c r="S25" s="56">
        <v>107.94021319117297</v>
      </c>
      <c r="T25" s="57" t="s">
        <v>40</v>
      </c>
      <c r="U25" s="56">
        <v>92.9971360087102</v>
      </c>
      <c r="V25" s="58" t="s">
        <v>40</v>
      </c>
    </row>
    <row r="26" spans="3:22" ht="9.9499999999999993" customHeight="1" x14ac:dyDescent="0.4">
      <c r="C26" s="49"/>
      <c r="D26" s="49"/>
      <c r="E26" s="49"/>
      <c r="F26" s="49"/>
      <c r="G26" s="49"/>
      <c r="H26" s="49"/>
      <c r="I26" s="49"/>
      <c r="J26" s="49"/>
      <c r="K26" s="49"/>
      <c r="L26" s="49"/>
      <c r="M26" s="49"/>
      <c r="N26" s="49"/>
      <c r="O26" s="49"/>
      <c r="P26" s="49"/>
      <c r="Q26" s="49"/>
      <c r="R26" s="49"/>
      <c r="S26" s="49"/>
      <c r="T26" s="49"/>
      <c r="U26" s="49"/>
      <c r="V26" s="49"/>
    </row>
    <row r="27" spans="3:22" ht="15" customHeight="1" x14ac:dyDescent="0.4">
      <c r="I27" s="59"/>
      <c r="J27" s="59"/>
    </row>
  </sheetData>
  <mergeCells count="15">
    <mergeCell ref="C2:F4"/>
    <mergeCell ref="G2:V2"/>
    <mergeCell ref="G3:H3"/>
    <mergeCell ref="I3:J3"/>
    <mergeCell ref="K3:L3"/>
    <mergeCell ref="M3:N3"/>
    <mergeCell ref="O3:P3"/>
    <mergeCell ref="Q3:R3"/>
    <mergeCell ref="S3:T3"/>
    <mergeCell ref="U3:V3"/>
    <mergeCell ref="C6:C11"/>
    <mergeCell ref="D6:D8"/>
    <mergeCell ref="D9:D10"/>
    <mergeCell ref="C12:C17"/>
    <mergeCell ref="D12:D15"/>
  </mergeCells>
  <phoneticPr fontId="2"/>
  <pageMargins left="0.7" right="0.7" top="0.75" bottom="0.75" header="0.3" footer="0.3"/>
  <pageSetup paperSize="9" scale="60" fitToHeight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表２</vt:lpstr>
      <vt:lpstr>表２!Print_Area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2021-07-06T11:19:59Z</dcterms:created>
  <dcterms:modified xsi:type="dcterms:W3CDTF">2021-07-08T09:38:53Z</dcterms:modified>
</cp:coreProperties>
</file>