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３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表３!$A$1:$P$26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calcChain.xml><?xml version="1.0" encoding="utf-8"?>
<calcChain xmlns="http://schemas.openxmlformats.org/spreadsheetml/2006/main">
  <c r="O19" i="2" l="1"/>
  <c r="P19" i="2" s="1"/>
  <c r="M19" i="2"/>
  <c r="N19" i="2" s="1"/>
  <c r="K19" i="2"/>
  <c r="L19" i="2" s="1"/>
  <c r="I19" i="2"/>
  <c r="J19" i="2" s="1"/>
  <c r="G19" i="2"/>
  <c r="H19" i="2" s="1"/>
  <c r="O18" i="2"/>
  <c r="P18" i="2" s="1"/>
  <c r="M18" i="2"/>
  <c r="N18" i="2" s="1"/>
  <c r="K18" i="2"/>
  <c r="L18" i="2" s="1"/>
  <c r="I18" i="2"/>
  <c r="J18" i="2" s="1"/>
  <c r="G18" i="2"/>
  <c r="H18" i="2" s="1"/>
  <c r="N17" i="2"/>
  <c r="J17" i="2"/>
  <c r="P16" i="2"/>
  <c r="L16" i="2"/>
  <c r="H16" i="2"/>
  <c r="N15" i="2"/>
  <c r="J15" i="2"/>
  <c r="P14" i="2"/>
  <c r="L14" i="2"/>
  <c r="H14" i="2"/>
  <c r="N13" i="2"/>
  <c r="J13" i="2"/>
  <c r="P12" i="2"/>
  <c r="L12" i="2"/>
  <c r="H12" i="2"/>
  <c r="P11" i="2"/>
  <c r="N11" i="2"/>
  <c r="L11" i="2"/>
  <c r="J11" i="2"/>
  <c r="H11" i="2"/>
  <c r="P10" i="2"/>
  <c r="N10" i="2"/>
  <c r="L10" i="2"/>
  <c r="J10" i="2"/>
  <c r="H10" i="2"/>
  <c r="P9" i="2"/>
  <c r="N9" i="2"/>
  <c r="L9" i="2"/>
  <c r="J9" i="2"/>
  <c r="H9" i="2"/>
  <c r="P8" i="2"/>
  <c r="N8" i="2"/>
  <c r="L8" i="2"/>
  <c r="J8" i="2"/>
  <c r="H8" i="2"/>
  <c r="P7" i="2"/>
  <c r="N7" i="2"/>
  <c r="L7" i="2"/>
  <c r="J7" i="2"/>
  <c r="H7" i="2"/>
  <c r="P6" i="2"/>
  <c r="N6" i="2"/>
  <c r="L6" i="2"/>
  <c r="J6" i="2"/>
  <c r="H6" i="2"/>
  <c r="G20" i="2" l="1"/>
  <c r="H20" i="2" s="1"/>
  <c r="I20" i="2"/>
  <c r="J20" i="2" s="1"/>
  <c r="K20" i="2"/>
  <c r="L20" i="2" s="1"/>
  <c r="M20" i="2"/>
  <c r="N20" i="2" s="1"/>
  <c r="O20" i="2"/>
  <c r="P20" i="2" s="1"/>
  <c r="J12" i="2"/>
  <c r="N12" i="2"/>
  <c r="H13" i="2"/>
  <c r="L13" i="2"/>
  <c r="P13" i="2"/>
  <c r="J14" i="2"/>
  <c r="N14" i="2"/>
  <c r="H15" i="2"/>
  <c r="L15" i="2"/>
  <c r="P15" i="2"/>
  <c r="J16" i="2"/>
  <c r="N16" i="2"/>
  <c r="H17" i="2"/>
  <c r="L17" i="2"/>
  <c r="P17" i="2"/>
</calcChain>
</file>

<file path=xl/sharedStrings.xml><?xml version="1.0" encoding="utf-8"?>
<sst xmlns="http://schemas.openxmlformats.org/spreadsheetml/2006/main" count="69" uniqueCount="40">
  <si>
    <t>科目</t>
    <rPh sb="0" eb="2">
      <t>カモク</t>
    </rPh>
    <phoneticPr fontId="2"/>
  </si>
  <si>
    <t>私立</t>
    <rPh sb="0" eb="2">
      <t>シリツ</t>
    </rPh>
    <phoneticPr fontId="2"/>
  </si>
  <si>
    <t>40名以下</t>
    <phoneticPr fontId="6"/>
  </si>
  <si>
    <t>41～90名</t>
    <phoneticPr fontId="6"/>
  </si>
  <si>
    <t>91～120名</t>
    <phoneticPr fontId="6"/>
  </si>
  <si>
    <t>121～150名</t>
    <phoneticPr fontId="6"/>
  </si>
  <si>
    <t>151名以上</t>
    <phoneticPr fontId="6"/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</si>
  <si>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</si>
  <si>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</si>
  <si>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</si>
  <si>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</si>
  <si>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2"/>
  </si>
  <si>
    <t>Ⅰ　サービス活動増減による収益</t>
    <phoneticPr fontId="2"/>
  </si>
  <si>
    <t>１　保育事業収益</t>
    <rPh sb="2" eb="4">
      <t>ホイク</t>
    </rPh>
    <rPh sb="4" eb="6">
      <t>ジギョウ</t>
    </rPh>
    <rPh sb="6" eb="8">
      <t>シュウエキ</t>
    </rPh>
    <phoneticPr fontId="8"/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</si>
  <si>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8"/>
  </si>
  <si>
    <t>３　その他収益</t>
    <rPh sb="4" eb="5">
      <t>タ</t>
    </rPh>
    <rPh sb="5" eb="7">
      <t>シュウエキ</t>
    </rPh>
    <phoneticPr fontId="8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</si>
  <si>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</si>
  <si>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</si>
  <si>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8"/>
  </si>
  <si>
    <t>Ⅲ　特別増減による収益</t>
    <rPh sb="2" eb="4">
      <t>トクベツ</t>
    </rPh>
    <rPh sb="4" eb="6">
      <t>ゾウゲン</t>
    </rPh>
    <rPh sb="9" eb="11">
      <t>シュウエキ</t>
    </rPh>
    <phoneticPr fontId="8"/>
  </si>
  <si>
    <t>費用</t>
    <rPh sb="0" eb="2">
      <t>ヒヨウ</t>
    </rPh>
    <phoneticPr fontId="2"/>
  </si>
  <si>
    <t>Ⅳ　サービス活動増減による費用</t>
    <rPh sb="13" eb="15">
      <t>ヒヨウ</t>
    </rPh>
    <phoneticPr fontId="2"/>
  </si>
  <si>
    <t>１　人件費</t>
    <rPh sb="2" eb="5">
      <t>ジンケンヒ</t>
    </rPh>
    <phoneticPr fontId="9"/>
  </si>
  <si>
    <t>２　事業費</t>
    <rPh sb="2" eb="4">
      <t>ジギョウ</t>
    </rPh>
    <rPh sb="4" eb="5">
      <t>ヒ</t>
    </rPh>
    <phoneticPr fontId="8"/>
  </si>
  <si>
    <t>３　事務費</t>
    <rPh sb="2" eb="5">
      <t>ジムヒ</t>
    </rPh>
    <phoneticPr fontId="8"/>
  </si>
  <si>
    <t>４　その他の費用</t>
    <rPh sb="4" eb="5">
      <t>タ</t>
    </rPh>
    <rPh sb="6" eb="8">
      <t>ヒヨウ</t>
    </rPh>
    <phoneticPr fontId="8"/>
  </si>
  <si>
    <t>Ⅴ　サービス活動外増減による費用</t>
    <phoneticPr fontId="8"/>
  </si>
  <si>
    <t>１　支払利息</t>
    <rPh sb="2" eb="4">
      <t>シハラ</t>
    </rPh>
    <rPh sb="4" eb="6">
      <t>リソク</t>
    </rPh>
    <phoneticPr fontId="8"/>
  </si>
  <si>
    <t>Ⅵ　特別増減による費用</t>
    <phoneticPr fontId="8"/>
  </si>
  <si>
    <t>１　法人本部帰属費</t>
    <rPh sb="2" eb="4">
      <t>ホウジン</t>
    </rPh>
    <rPh sb="4" eb="6">
      <t>ホンブ</t>
    </rPh>
    <rPh sb="6" eb="8">
      <t>キゾク</t>
    </rPh>
    <rPh sb="8" eb="9">
      <t>ヒ</t>
    </rPh>
    <phoneticPr fontId="8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</si>
  <si>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</si>
  <si>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2"/>
  </si>
  <si>
    <t>③収支差：①－②</t>
    <rPh sb="1" eb="4">
      <t>シュウシサ</t>
    </rPh>
    <phoneticPr fontId="2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</si>
  <si>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2"/>
  </si>
  <si>
    <t>④施設数</t>
    <rPh sb="1" eb="4">
      <t>シセツスウ</t>
    </rPh>
    <phoneticPr fontId="2"/>
  </si>
  <si>
    <t>施設</t>
    <rPh sb="0" eb="2">
      <t>シセツ</t>
    </rPh>
    <phoneticPr fontId="7"/>
  </si>
  <si>
    <t>⑤平均利用定員数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</si>
  <si>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7"/>
  </si>
  <si>
    <t>⑥平均児童数</t>
    <rPh sb="1" eb="3">
      <t>ヘイキン</t>
    </rPh>
    <rPh sb="3" eb="5">
      <t>ジドウ</t>
    </rPh>
    <rPh sb="5" eb="6">
      <t>スウ</t>
    </rPh>
    <phoneticPr fontId="2"/>
  </si>
  <si>
    <t>第３表　Ⅰ収支の状況,私立保育所,定員区分別（利用定員）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</si>
</sst>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7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21" xfId="1" applyNumberFormat="1" applyFont="1" applyFill="1" applyBorder="1" applyAlignment="1">
      <alignment horizontal="right" vertical="center"/>
    </xf>
    <xf numFmtId="178" fontId="4" fillId="0" borderId="23" xfId="2" applyNumberFormat="1" applyFont="1" applyFill="1" applyBorder="1" applyAlignment="1">
      <alignment horizontal="right" vertical="center"/>
    </xf>
    <xf numFmtId="176" fontId="4" fillId="0" borderId="25" xfId="3" applyNumberFormat="1" applyFont="1" applyFill="1" applyBorder="1" applyAlignment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7" xfId="2" applyNumberFormat="1" applyFont="1" applyFill="1" applyBorder="1" applyAlignment="1">
      <alignment horizontal="right" vertical="center"/>
    </xf>
    <xf numFmtId="176" fontId="4" fillId="0" borderId="29" xfId="3" applyNumberFormat="1" applyFont="1" applyFill="1" applyBorder="1" applyAlignment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26" xfId="3" applyNumberFormat="1" applyFont="1" applyFill="1" applyBorder="1" applyAlignment="1">
      <alignment vertical="center"/>
    </xf>
    <xf numFmtId="177" fontId="4" fillId="0" borderId="14" xfId="1" applyNumberFormat="1" applyFont="1" applyFill="1" applyBorder="1" applyAlignment="1">
      <alignment horizontal="right" vertical="center"/>
    </xf>
    <xf numFmtId="176" fontId="4" fillId="0" borderId="31" xfId="3" applyNumberFormat="1" applyFont="1" applyFill="1" applyBorder="1" applyAlignment="1">
      <alignment vertical="center"/>
    </xf>
    <xf numFmtId="176" fontId="4" fillId="0" borderId="32" xfId="3" applyNumberFormat="1" applyFont="1" applyFill="1" applyBorder="1" applyAlignment="1">
      <alignment vertical="center"/>
    </xf>
    <xf numFmtId="177" fontId="4" fillId="0" borderId="30" xfId="1" applyNumberFormat="1" applyFont="1" applyFill="1" applyBorder="1" applyAlignment="1">
      <alignment horizontal="right" vertical="center"/>
    </xf>
    <xf numFmtId="178" fontId="4" fillId="0" borderId="33" xfId="2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vertical="center"/>
    </xf>
    <xf numFmtId="176" fontId="4" fillId="0" borderId="18" xfId="3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horizontal="right" vertical="center"/>
    </xf>
    <xf numFmtId="178" fontId="4" fillId="0" borderId="36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7" fontId="4" fillId="0" borderId="37" xfId="1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 wrapText="1"/>
    </xf>
    <xf numFmtId="176" fontId="4" fillId="0" borderId="39" xfId="3" applyNumberFormat="1" applyFont="1" applyFill="1" applyBorder="1" applyAlignment="1">
      <alignment vertical="center"/>
    </xf>
    <xf numFmtId="176" fontId="4" fillId="0" borderId="40" xfId="3" applyNumberFormat="1" applyFont="1" applyFill="1" applyBorder="1" applyAlignment="1">
      <alignment vertical="center"/>
    </xf>
    <xf numFmtId="177" fontId="4" fillId="0" borderId="38" xfId="1" applyNumberFormat="1" applyFont="1" applyFill="1" applyBorder="1" applyAlignment="1">
      <alignment horizontal="right" vertical="center"/>
    </xf>
    <xf numFmtId="178" fontId="4" fillId="0" borderId="41" xfId="2" applyNumberFormat="1" applyFont="1" applyFill="1" applyBorder="1" applyAlignment="1">
      <alignment horizontal="right" vertical="center"/>
    </xf>
    <xf numFmtId="176" fontId="4" fillId="0" borderId="42" xfId="3" applyNumberFormat="1" applyFont="1" applyFill="1" applyBorder="1" applyAlignment="1">
      <alignment vertical="center"/>
    </xf>
    <xf numFmtId="176" fontId="4" fillId="0" borderId="43" xfId="0" applyNumberFormat="1" applyFont="1" applyFill="1" applyBorder="1">
      <alignment vertical="center"/>
    </xf>
    <xf numFmtId="176" fontId="4" fillId="0" borderId="43" xfId="3" applyNumberFormat="1" applyFont="1" applyFill="1" applyBorder="1" applyAlignment="1">
      <alignment vertical="center"/>
    </xf>
    <xf numFmtId="177" fontId="4" fillId="0" borderId="44" xfId="1" applyNumberFormat="1" applyFont="1" applyBorder="1">
      <alignment vertical="center"/>
    </xf>
    <xf numFmtId="179" fontId="4" fillId="0" borderId="27" xfId="2" applyNumberFormat="1" applyFont="1" applyBorder="1">
      <alignment vertical="center"/>
    </xf>
    <xf numFmtId="176" fontId="4" fillId="0" borderId="37" xfId="0" applyNumberFormat="1" applyFont="1" applyFill="1" applyBorder="1">
      <alignment vertical="center"/>
    </xf>
    <xf numFmtId="177" fontId="4" fillId="0" borderId="24" xfId="1" applyNumberFormat="1" applyFont="1" applyBorder="1">
      <alignment vertical="center"/>
    </xf>
    <xf numFmtId="176" fontId="4" fillId="0" borderId="45" xfId="0" applyNumberFormat="1" applyFont="1" applyFill="1" applyBorder="1">
      <alignment vertical="center"/>
    </xf>
    <xf numFmtId="176" fontId="4" fillId="0" borderId="32" xfId="0" applyNumberFormat="1" applyFont="1" applyFill="1" applyBorder="1">
      <alignment vertical="center"/>
    </xf>
    <xf numFmtId="177" fontId="4" fillId="0" borderId="30" xfId="1" applyNumberFormat="1" applyFont="1" applyBorder="1">
      <alignment vertical="center"/>
    </xf>
    <xf numFmtId="179" fontId="4" fillId="0" borderId="33" xfId="2" applyNumberFormat="1" applyFont="1" applyBorder="1">
      <alignment vertical="center"/>
    </xf>
    <xf numFmtId="176" fontId="4" fillId="0" borderId="0" xfId="0" applyNumberFormat="1" applyFont="1" applyFill="1">
      <alignment vertical="center"/>
    </xf>
    <xf numFmtId="176" fontId="4" fillId="0" borderId="25" xfId="0" applyNumberFormat="1" applyFont="1" applyFill="1" applyBorder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46" xfId="1" applyFont="1" applyFill="1" applyBorder="1" applyAlignment="1">
      <alignment horizontal="left" vertical="center"/>
    </xf>
    <xf numFmtId="38" fontId="4" fillId="0" borderId="47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left" vertical="center"/>
    </xf>
    <xf numFmtId="38" fontId="4" fillId="0" borderId="3" xfId="1" applyFont="1" applyFill="1" applyBorder="1" applyAlignment="1">
      <alignment horizontal="left" vertical="center"/>
    </xf>
    <xf numFmtId="38" fontId="4" fillId="0" borderId="45" xfId="1" applyNumberFormat="1" applyFont="1" applyFill="1" applyBorder="1" applyAlignment="1">
      <alignment horizontal="right" vertical="center"/>
    </xf>
    <xf numFmtId="38" fontId="4" fillId="0" borderId="48" xfId="1" applyNumberFormat="1" applyFont="1" applyFill="1" applyBorder="1" applyAlignment="1">
      <alignment horizontal="left" vertical="center"/>
    </xf>
    <xf numFmtId="38" fontId="4" fillId="0" borderId="48" xfId="1" applyFont="1" applyFill="1" applyBorder="1" applyAlignment="1">
      <alignment horizontal="left" vertical="center"/>
    </xf>
    <xf numFmtId="176" fontId="10" fillId="0" borderId="0" xfId="0" applyNumberFormat="1" applyFo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4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6" fontId="4" fillId="0" borderId="30" xfId="0" applyNumberFormat="1" applyFont="1" applyFill="1" applyBorder="1" applyAlignment="1">
      <alignment horizontal="center" vertical="center"/>
    </xf>
    <xf numFmtId="176" fontId="4" fillId="0" borderId="22" xfId="3" applyNumberFormat="1" applyFont="1" applyFill="1" applyBorder="1" applyAlignment="1">
      <alignment vertical="center" wrapText="1"/>
    </xf>
    <xf numFmtId="176" fontId="4" fillId="0" borderId="28" xfId="3" applyNumberFormat="1" applyFont="1" applyFill="1" applyBorder="1" applyAlignment="1">
      <alignment vertical="center" wrapText="1"/>
    </xf>
    <xf numFmtId="176" fontId="4" fillId="0" borderId="1" xfId="3" applyNumberFormat="1" applyFont="1" applyFill="1" applyBorder="1" applyAlignment="1">
      <alignment horizontal="left" vertical="center" wrapText="1"/>
    </xf>
    <xf numFmtId="176" fontId="4" fillId="0" borderId="29" xfId="3" applyNumberFormat="1" applyFont="1" applyFill="1" applyBorder="1" applyAlignment="1">
      <alignment horizontal="left" vertical="center" wrapText="1"/>
    </xf>
    <xf numFmtId="176" fontId="4" fillId="0" borderId="34" xfId="0" applyNumberFormat="1" applyFont="1" applyFill="1" applyBorder="1" applyAlignment="1">
      <alignment horizontal="center" vertical="center"/>
    </xf>
    <xf numFmtId="176" fontId="4" fillId="0" borderId="38" xfId="0" applyNumberFormat="1" applyFont="1" applyFill="1" applyBorder="1" applyAlignment="1">
      <alignment horizontal="center" vertical="center"/>
    </xf>
    <xf numFmtId="176" fontId="4" fillId="0" borderId="17" xfId="3" applyNumberFormat="1" applyFont="1" applyFill="1" applyBorder="1" applyAlignment="1">
      <alignment vertical="center" wrapText="1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  <pageSetUpPr fitToPage="1"/>
  </sheetPr>
  <dimension ref="B1:P26"/>
  <sheetViews>
    <sheetView showGridLines="0" tabSelected="1" view="pageBreakPreview" zoomScale="85" zoomScaleNormal="80" zoomScaleSheetLayoutView="85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12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9" width="9.25" style="2" customWidth="1"/>
    <col min="10" max="10" width="7.75" style="2" customWidth="1"/>
    <col min="11" max="11" width="9.25" style="2" customWidth="1"/>
    <col min="12" max="12" width="7.75" style="2" customWidth="1"/>
    <col min="13" max="13" width="9.25" style="2" customWidth="1"/>
    <col min="14" max="14" width="7.75" style="2" customWidth="1"/>
    <col min="15" max="15" width="9.25" style="2" customWidth="1"/>
    <col min="16" max="16" width="7.75" style="2" customWidth="1"/>
    <col min="17" max="25" width="7.875" style="2" customWidth="1"/>
    <col min="26" max="16384" width="8.25" style="2"/>
  </cols>
  <sheetData>
    <row r="1" spans="2:16" ht="24.75" thickBot="1" x14ac:dyDescent="0.45">
      <c r="B1" s="1"/>
      <c r="C1" s="59" t="s">
        <v>39</v>
      </c>
    </row>
    <row r="2" spans="2:16" ht="15.6" customHeight="1" thickBot="1" x14ac:dyDescent="0.45">
      <c r="B2" s="1"/>
      <c r="C2" s="60" t="s">
        <v>0</v>
      </c>
      <c r="D2" s="61"/>
      <c r="E2" s="61"/>
      <c r="F2" s="62"/>
      <c r="G2" s="69" t="s">
        <v>1</v>
      </c>
      <c r="H2" s="70"/>
      <c r="I2" s="70"/>
      <c r="J2" s="70"/>
      <c r="K2" s="70"/>
      <c r="L2" s="70"/>
      <c r="M2" s="70"/>
      <c r="N2" s="70"/>
      <c r="O2" s="70"/>
      <c r="P2" s="71"/>
    </row>
    <row r="3" spans="2:16" ht="20.100000000000001" customHeight="1" x14ac:dyDescent="0.4">
      <c r="C3" s="63"/>
      <c r="D3" s="64"/>
      <c r="E3" s="64"/>
      <c r="F3" s="65"/>
      <c r="G3" s="72" t="s">
        <v>2</v>
      </c>
      <c r="H3" s="73"/>
      <c r="I3" s="72" t="s">
        <v>3</v>
      </c>
      <c r="J3" s="73"/>
      <c r="K3" s="72" t="s">
        <v>4</v>
      </c>
      <c r="L3" s="73"/>
      <c r="M3" s="72" t="s">
        <v>5</v>
      </c>
      <c r="N3" s="73"/>
      <c r="O3" s="72" t="s">
        <v>6</v>
      </c>
      <c r="P3" s="73"/>
    </row>
    <row r="4" spans="2:16" ht="20.100000000000001" customHeight="1" thickBot="1" x14ac:dyDescent="0.45">
      <c r="C4" s="66"/>
      <c r="D4" s="67"/>
      <c r="E4" s="67"/>
      <c r="F4" s="68"/>
      <c r="G4" s="3" t="s">
        <v>7</v>
      </c>
      <c r="H4" s="4" t="s">
        <v>8</v>
      </c>
      <c r="I4" s="3" t="s">
        <v>7</v>
      </c>
      <c r="J4" s="4" t="s">
        <v>8</v>
      </c>
      <c r="K4" s="3" t="s">
        <v>7</v>
      </c>
      <c r="L4" s="4" t="s">
        <v>8</v>
      </c>
      <c r="M4" s="3" t="s">
        <v>7</v>
      </c>
      <c r="N4" s="4" t="s">
        <v>8</v>
      </c>
      <c r="O4" s="3" t="s">
        <v>7</v>
      </c>
      <c r="P4" s="4" t="s">
        <v>8</v>
      </c>
    </row>
    <row r="5" spans="2:16" ht="20.100000000000001" customHeight="1" x14ac:dyDescent="0.4">
      <c r="C5" s="5"/>
      <c r="D5" s="6"/>
      <c r="E5" s="7"/>
      <c r="F5" s="7"/>
      <c r="G5" s="8" t="s">
        <v>9</v>
      </c>
      <c r="H5" s="9" t="s">
        <v>10</v>
      </c>
      <c r="I5" s="8" t="s">
        <v>9</v>
      </c>
      <c r="J5" s="9" t="s">
        <v>10</v>
      </c>
      <c r="K5" s="8" t="s">
        <v>9</v>
      </c>
      <c r="L5" s="9" t="s">
        <v>10</v>
      </c>
      <c r="M5" s="8" t="s">
        <v>9</v>
      </c>
      <c r="N5" s="9" t="s">
        <v>10</v>
      </c>
      <c r="O5" s="8" t="s">
        <v>9</v>
      </c>
      <c r="P5" s="9" t="s">
        <v>10</v>
      </c>
    </row>
    <row r="6" spans="2:16" ht="20.100000000000001" customHeight="1" x14ac:dyDescent="0.4">
      <c r="C6" s="74" t="s">
        <v>11</v>
      </c>
      <c r="D6" s="78" t="s">
        <v>12</v>
      </c>
      <c r="E6" s="10" t="s">
        <v>13</v>
      </c>
      <c r="F6" s="11"/>
      <c r="G6" s="12">
        <v>59913258.391836651</v>
      </c>
      <c r="H6" s="13" t="str">
        <f t="shared" ref="H6:H11" si="0">"-"</f>
        <v>-</v>
      </c>
      <c r="I6" s="12">
        <v>108330712.91276427</v>
      </c>
      <c r="J6" s="13" t="str">
        <f t="shared" ref="J6:J11" si="1">"-"</f>
        <v>-</v>
      </c>
      <c r="K6" s="12">
        <v>143932746.37387022</v>
      </c>
      <c r="L6" s="13" t="str">
        <f t="shared" ref="L6:L11" si="2">"-"</f>
        <v>-</v>
      </c>
      <c r="M6" s="12">
        <v>170866455.50655386</v>
      </c>
      <c r="N6" s="13" t="str">
        <f t="shared" ref="N6:N11" si="3">"-"</f>
        <v>-</v>
      </c>
      <c r="O6" s="12">
        <v>210753184.30873269</v>
      </c>
      <c r="P6" s="13" t="str">
        <f t="shared" ref="P6:P11" si="4">"-"</f>
        <v>-</v>
      </c>
    </row>
    <row r="7" spans="2:16" ht="20.100000000000001" customHeight="1" x14ac:dyDescent="0.4">
      <c r="C7" s="75"/>
      <c r="D7" s="78"/>
      <c r="E7" s="14" t="s">
        <v>14</v>
      </c>
      <c r="F7" s="15"/>
      <c r="G7" s="16">
        <v>3972.3730559396627</v>
      </c>
      <c r="H7" s="17" t="str">
        <f t="shared" si="0"/>
        <v>-</v>
      </c>
      <c r="I7" s="16">
        <v>19504.340300709999</v>
      </c>
      <c r="J7" s="17" t="str">
        <f t="shared" si="1"/>
        <v>-</v>
      </c>
      <c r="K7" s="16">
        <v>53605.675216777679</v>
      </c>
      <c r="L7" s="17" t="str">
        <f t="shared" si="2"/>
        <v>-</v>
      </c>
      <c r="M7" s="16">
        <v>61219.876055639084</v>
      </c>
      <c r="N7" s="17" t="str">
        <f t="shared" si="3"/>
        <v>-</v>
      </c>
      <c r="O7" s="16">
        <v>31705.06997892962</v>
      </c>
      <c r="P7" s="17" t="str">
        <f t="shared" si="4"/>
        <v>-</v>
      </c>
    </row>
    <row r="8" spans="2:16" ht="20.100000000000001" customHeight="1" x14ac:dyDescent="0.4">
      <c r="C8" s="75"/>
      <c r="D8" s="79"/>
      <c r="E8" s="18" t="s">
        <v>15</v>
      </c>
      <c r="F8" s="19"/>
      <c r="G8" s="16">
        <v>478429.44106076244</v>
      </c>
      <c r="H8" s="17" t="str">
        <f t="shared" si="0"/>
        <v>-</v>
      </c>
      <c r="I8" s="16">
        <v>1067143.2905042334</v>
      </c>
      <c r="J8" s="17" t="str">
        <f t="shared" si="1"/>
        <v>-</v>
      </c>
      <c r="K8" s="16">
        <v>1921243.8789620863</v>
      </c>
      <c r="L8" s="17" t="str">
        <f t="shared" si="2"/>
        <v>-</v>
      </c>
      <c r="M8" s="16">
        <v>1256980.3932086064</v>
      </c>
      <c r="N8" s="17" t="str">
        <f t="shared" si="3"/>
        <v>-</v>
      </c>
      <c r="O8" s="16">
        <v>1404831.3311883977</v>
      </c>
      <c r="P8" s="17" t="str">
        <f t="shared" si="4"/>
        <v>-</v>
      </c>
    </row>
    <row r="9" spans="2:16" ht="20.100000000000001" customHeight="1" x14ac:dyDescent="0.4">
      <c r="C9" s="75"/>
      <c r="D9" s="80" t="s">
        <v>16</v>
      </c>
      <c r="E9" s="14" t="s">
        <v>17</v>
      </c>
      <c r="F9" s="20"/>
      <c r="G9" s="16">
        <v>4861.4173172380524</v>
      </c>
      <c r="H9" s="17" t="str">
        <f t="shared" si="0"/>
        <v>-</v>
      </c>
      <c r="I9" s="16">
        <v>42772.11778580238</v>
      </c>
      <c r="J9" s="17" t="str">
        <f t="shared" si="1"/>
        <v>-</v>
      </c>
      <c r="K9" s="16">
        <v>64392.501198656988</v>
      </c>
      <c r="L9" s="17" t="str">
        <f t="shared" si="2"/>
        <v>-</v>
      </c>
      <c r="M9" s="16">
        <v>71120.108284810878</v>
      </c>
      <c r="N9" s="17" t="str">
        <f t="shared" si="3"/>
        <v>-</v>
      </c>
      <c r="O9" s="16">
        <v>90954.818873460405</v>
      </c>
      <c r="P9" s="17" t="str">
        <f t="shared" si="4"/>
        <v>-</v>
      </c>
    </row>
    <row r="10" spans="2:16" ht="20.100000000000001" customHeight="1" x14ac:dyDescent="0.4">
      <c r="C10" s="76"/>
      <c r="D10" s="81"/>
      <c r="E10" s="14" t="s">
        <v>18</v>
      </c>
      <c r="F10" s="20"/>
      <c r="G10" s="21">
        <v>3746.3911672171421</v>
      </c>
      <c r="H10" s="17" t="str">
        <f t="shared" si="0"/>
        <v>-</v>
      </c>
      <c r="I10" s="21">
        <v>16111.138085321229</v>
      </c>
      <c r="J10" s="17" t="str">
        <f t="shared" si="1"/>
        <v>-</v>
      </c>
      <c r="K10" s="21">
        <v>17730.606701670829</v>
      </c>
      <c r="L10" s="17" t="str">
        <f t="shared" si="2"/>
        <v>-</v>
      </c>
      <c r="M10" s="21">
        <v>41184.82780725183</v>
      </c>
      <c r="N10" s="17" t="str">
        <f t="shared" si="3"/>
        <v>-</v>
      </c>
      <c r="O10" s="21">
        <v>44219.566737600609</v>
      </c>
      <c r="P10" s="17" t="str">
        <f t="shared" si="4"/>
        <v>-</v>
      </c>
    </row>
    <row r="11" spans="2:16" ht="20.100000000000001" customHeight="1" thickBot="1" x14ac:dyDescent="0.45">
      <c r="C11" s="77"/>
      <c r="D11" s="22" t="s">
        <v>19</v>
      </c>
      <c r="E11" s="23"/>
      <c r="F11" s="23"/>
      <c r="G11" s="24">
        <v>1942885.2784424776</v>
      </c>
      <c r="H11" s="25" t="str">
        <f t="shared" si="0"/>
        <v>-</v>
      </c>
      <c r="I11" s="24">
        <v>3530109.6237672935</v>
      </c>
      <c r="J11" s="25" t="str">
        <f t="shared" si="1"/>
        <v>-</v>
      </c>
      <c r="K11" s="24">
        <v>5560804.5584730767</v>
      </c>
      <c r="L11" s="25" t="str">
        <f t="shared" si="2"/>
        <v>-</v>
      </c>
      <c r="M11" s="24">
        <v>6969567.1855207365</v>
      </c>
      <c r="N11" s="25" t="str">
        <f t="shared" si="3"/>
        <v>-</v>
      </c>
      <c r="O11" s="24">
        <v>7076906.3651795825</v>
      </c>
      <c r="P11" s="25" t="str">
        <f t="shared" si="4"/>
        <v>-</v>
      </c>
    </row>
    <row r="12" spans="2:16" ht="20.100000000000001" customHeight="1" x14ac:dyDescent="0.4">
      <c r="C12" s="82" t="s">
        <v>20</v>
      </c>
      <c r="D12" s="84" t="s">
        <v>21</v>
      </c>
      <c r="E12" s="26" t="s">
        <v>22</v>
      </c>
      <c r="F12" s="27"/>
      <c r="G12" s="28">
        <v>46700779.333115019</v>
      </c>
      <c r="H12" s="29">
        <f t="shared" ref="H12:H17" si="5">IFERROR(G12/G$18,"-")</f>
        <v>0.77930956737353929</v>
      </c>
      <c r="I12" s="28">
        <v>80775767.871652454</v>
      </c>
      <c r="J12" s="29">
        <f t="shared" ref="J12:J17" si="6">IFERROR(I12/I$18,"-")</f>
        <v>0.74510135673521394</v>
      </c>
      <c r="K12" s="28">
        <v>108997159.7517785</v>
      </c>
      <c r="L12" s="29">
        <f t="shared" ref="L12:L17" si="7">IFERROR(K12/K$18,"-")</f>
        <v>0.75656495727470841</v>
      </c>
      <c r="M12" s="28">
        <v>128107970.88649659</v>
      </c>
      <c r="N12" s="29">
        <f t="shared" ref="N12:N17" si="8">IFERROR(M12/M$18,"-")</f>
        <v>0.74899430324881322</v>
      </c>
      <c r="O12" s="28">
        <v>159125268.36373931</v>
      </c>
      <c r="P12" s="29">
        <f t="shared" ref="P12:P17" si="9">IFERROR(O12/O$18,"-")</f>
        <v>0.75443400463571975</v>
      </c>
    </row>
    <row r="13" spans="2:16" ht="20.100000000000001" customHeight="1" x14ac:dyDescent="0.4">
      <c r="C13" s="75"/>
      <c r="D13" s="78"/>
      <c r="E13" s="30" t="s">
        <v>23</v>
      </c>
      <c r="F13" s="31"/>
      <c r="G13" s="32">
        <v>6143966.2377010752</v>
      </c>
      <c r="H13" s="17">
        <f t="shared" si="5"/>
        <v>0.10252616206910493</v>
      </c>
      <c r="I13" s="32">
        <v>11628816.39455929</v>
      </c>
      <c r="J13" s="17">
        <f t="shared" si="6"/>
        <v>0.10726789854326607</v>
      </c>
      <c r="K13" s="32">
        <v>15807823.894459203</v>
      </c>
      <c r="L13" s="17">
        <f t="shared" si="7"/>
        <v>0.10972437847512349</v>
      </c>
      <c r="M13" s="32">
        <v>19072499.900445502</v>
      </c>
      <c r="N13" s="17">
        <f t="shared" si="8"/>
        <v>0.11150901599092451</v>
      </c>
      <c r="O13" s="32">
        <v>24609383.597241551</v>
      </c>
      <c r="P13" s="17">
        <f t="shared" si="9"/>
        <v>0.11667635196971836</v>
      </c>
    </row>
    <row r="14" spans="2:16" ht="20.100000000000001" customHeight="1" x14ac:dyDescent="0.4">
      <c r="C14" s="75"/>
      <c r="D14" s="78"/>
      <c r="E14" s="30" t="s">
        <v>24</v>
      </c>
      <c r="F14" s="31"/>
      <c r="G14" s="32">
        <v>4114236.8432538798</v>
      </c>
      <c r="H14" s="17">
        <f t="shared" si="5"/>
        <v>6.865547385233739E-2</v>
      </c>
      <c r="I14" s="32">
        <v>9441965.470959384</v>
      </c>
      <c r="J14" s="17">
        <f t="shared" si="6"/>
        <v>8.7095690552114566E-2</v>
      </c>
      <c r="K14" s="32">
        <v>11238929.913275225</v>
      </c>
      <c r="L14" s="17">
        <f t="shared" si="7"/>
        <v>7.8011028443443181E-2</v>
      </c>
      <c r="M14" s="32">
        <v>12651613.141778931</v>
      </c>
      <c r="N14" s="17">
        <f t="shared" si="8"/>
        <v>7.3968747647216615E-2</v>
      </c>
      <c r="O14" s="32">
        <v>15470689.251450613</v>
      </c>
      <c r="P14" s="17">
        <f t="shared" si="9"/>
        <v>7.3348589865481997E-2</v>
      </c>
    </row>
    <row r="15" spans="2:16" ht="20.100000000000001" customHeight="1" x14ac:dyDescent="0.4">
      <c r="C15" s="75"/>
      <c r="D15" s="79"/>
      <c r="E15" s="14" t="s">
        <v>25</v>
      </c>
      <c r="F15" s="20"/>
      <c r="G15" s="32">
        <v>1570689.2776524343</v>
      </c>
      <c r="H15" s="17">
        <f t="shared" si="5"/>
        <v>2.6210551492394742E-2</v>
      </c>
      <c r="I15" s="32">
        <v>3038871.0527152461</v>
      </c>
      <c r="J15" s="17">
        <f t="shared" si="6"/>
        <v>2.8031512469423672E-2</v>
      </c>
      <c r="K15" s="32">
        <v>4048165.9722095667</v>
      </c>
      <c r="L15" s="17">
        <f t="shared" si="7"/>
        <v>2.8098902051947143E-2</v>
      </c>
      <c r="M15" s="32">
        <v>5147333.5401491364</v>
      </c>
      <c r="N15" s="17">
        <f t="shared" si="8"/>
        <v>3.0094329586322608E-2</v>
      </c>
      <c r="O15" s="32">
        <v>7134296.5946127726</v>
      </c>
      <c r="P15" s="17">
        <f t="shared" si="9"/>
        <v>3.3824646490646218E-2</v>
      </c>
    </row>
    <row r="16" spans="2:16" ht="20.100000000000001" customHeight="1" x14ac:dyDescent="0.4">
      <c r="C16" s="75"/>
      <c r="D16" s="33" t="s">
        <v>26</v>
      </c>
      <c r="E16" s="14" t="s">
        <v>27</v>
      </c>
      <c r="F16" s="20"/>
      <c r="G16" s="32">
        <v>59257.898628839735</v>
      </c>
      <c r="H16" s="17">
        <f t="shared" si="5"/>
        <v>9.888538907349715E-4</v>
      </c>
      <c r="I16" s="32">
        <v>157208.37827938524</v>
      </c>
      <c r="J16" s="17">
        <f t="shared" si="6"/>
        <v>1.450140048587772E-3</v>
      </c>
      <c r="K16" s="32">
        <v>224960.71497964294</v>
      </c>
      <c r="L16" s="17">
        <f t="shared" si="7"/>
        <v>1.5614846671661491E-3</v>
      </c>
      <c r="M16" s="32">
        <v>241097.22848225321</v>
      </c>
      <c r="N16" s="17">
        <f t="shared" si="8"/>
        <v>1.4095957450007471E-3</v>
      </c>
      <c r="O16" s="32">
        <v>248541.63113541433</v>
      </c>
      <c r="P16" s="17">
        <f t="shared" si="9"/>
        <v>1.1783688412550888E-3</v>
      </c>
    </row>
    <row r="17" spans="3:16" ht="20.100000000000001" customHeight="1" thickBot="1" x14ac:dyDescent="0.45">
      <c r="C17" s="83"/>
      <c r="D17" s="34" t="s">
        <v>28</v>
      </c>
      <c r="E17" s="34" t="s">
        <v>29</v>
      </c>
      <c r="F17" s="35"/>
      <c r="G17" s="36">
        <v>349479.26927194151</v>
      </c>
      <c r="H17" s="37">
        <f t="shared" si="5"/>
        <v>5.8318628089620572E-3</v>
      </c>
      <c r="I17" s="36">
        <v>645447.48344770458</v>
      </c>
      <c r="J17" s="37">
        <f t="shared" si="6"/>
        <v>5.9538127372849182E-3</v>
      </c>
      <c r="K17" s="36">
        <v>654195.50771521928</v>
      </c>
      <c r="L17" s="37">
        <f t="shared" si="7"/>
        <v>4.5408650782370052E-3</v>
      </c>
      <c r="M17" s="36">
        <v>872937.32332084805</v>
      </c>
      <c r="N17" s="37">
        <f t="shared" si="8"/>
        <v>5.1037033662789831E-3</v>
      </c>
      <c r="O17" s="36">
        <v>515691.8926284372</v>
      </c>
      <c r="P17" s="37">
        <f t="shared" si="9"/>
        <v>2.4449636673951496E-3</v>
      </c>
    </row>
    <row r="18" spans="3:16" ht="20.100000000000001" customHeight="1" thickTop="1" x14ac:dyDescent="0.4">
      <c r="C18" s="38" t="s">
        <v>30</v>
      </c>
      <c r="D18" s="39"/>
      <c r="E18" s="40"/>
      <c r="F18" s="40"/>
      <c r="G18" s="41">
        <f>G6+G7+G9+G10</f>
        <v>59925838.57337705</v>
      </c>
      <c r="H18" s="42">
        <f>G18/G$18</f>
        <v>1</v>
      </c>
      <c r="I18" s="41">
        <f>I6+I7+I9+I10</f>
        <v>108409100.50893609</v>
      </c>
      <c r="J18" s="42">
        <f>I18/I$18</f>
        <v>1</v>
      </c>
      <c r="K18" s="41">
        <f>K6+K7+K9+K10</f>
        <v>144068475.15698731</v>
      </c>
      <c r="L18" s="42">
        <f>K18/K$18</f>
        <v>1</v>
      </c>
      <c r="M18" s="41">
        <f>M6+M7+M9+M10</f>
        <v>171039980.31870154</v>
      </c>
      <c r="N18" s="42">
        <f>M18/M$18</f>
        <v>1</v>
      </c>
      <c r="O18" s="41">
        <f>O6+O7+O9+O10</f>
        <v>210920063.76432267</v>
      </c>
      <c r="P18" s="42">
        <f>O18/O$18</f>
        <v>1</v>
      </c>
    </row>
    <row r="19" spans="3:16" ht="20.100000000000001" customHeight="1" x14ac:dyDescent="0.4">
      <c r="C19" s="43" t="s">
        <v>31</v>
      </c>
      <c r="D19" s="15"/>
      <c r="E19" s="15"/>
      <c r="F19" s="15"/>
      <c r="G19" s="44">
        <f>(G12+G13+G14+G15)+G16+G17</f>
        <v>58938408.859623186</v>
      </c>
      <c r="H19" s="42">
        <f>G19/G$18</f>
        <v>0.98352247148707328</v>
      </c>
      <c r="I19" s="44">
        <f>(I12+I13+I14+I15)+I16+I17</f>
        <v>105688076.65161346</v>
      </c>
      <c r="J19" s="42">
        <f>I19/I$18</f>
        <v>0.97490041108589087</v>
      </c>
      <c r="K19" s="44">
        <f>(K12+K13+K14+K15)+K16+K17</f>
        <v>140971235.75441736</v>
      </c>
      <c r="L19" s="42">
        <f>K19/K$18</f>
        <v>0.97850161599062546</v>
      </c>
      <c r="M19" s="44">
        <f>(M12+M13+M14+M15)+M16+M17</f>
        <v>166093452.02067322</v>
      </c>
      <c r="N19" s="42">
        <f>M19/M$18</f>
        <v>0.97107969558455642</v>
      </c>
      <c r="O19" s="44">
        <f>(O12+O13+O14+O15)+O16+O17</f>
        <v>207103871.3308081</v>
      </c>
      <c r="P19" s="42">
        <f>O19/O$18</f>
        <v>0.98190692547021652</v>
      </c>
    </row>
    <row r="20" spans="3:16" ht="20.100000000000001" customHeight="1" thickBot="1" x14ac:dyDescent="0.45">
      <c r="C20" s="45" t="s">
        <v>32</v>
      </c>
      <c r="D20" s="46"/>
      <c r="E20" s="46"/>
      <c r="F20" s="46"/>
      <c r="G20" s="47">
        <f>G18-G19</f>
        <v>987429.71375386417</v>
      </c>
      <c r="H20" s="48">
        <f>G20/G$18</f>
        <v>1.647752851292672E-2</v>
      </c>
      <c r="I20" s="47">
        <f>I18-I19</f>
        <v>2721023.8573226333</v>
      </c>
      <c r="J20" s="48">
        <f>I20/I$18</f>
        <v>2.5099588914109117E-2</v>
      </c>
      <c r="K20" s="47">
        <f>K18-K19</f>
        <v>3097239.4025699496</v>
      </c>
      <c r="L20" s="48">
        <f>K20/K$18</f>
        <v>2.1498384009374542E-2</v>
      </c>
      <c r="M20" s="47">
        <f>M18-M19</f>
        <v>4946528.2980283201</v>
      </c>
      <c r="N20" s="48">
        <f>M20/M$18</f>
        <v>2.8920304415443538E-2</v>
      </c>
      <c r="O20" s="47">
        <f>O18-O19</f>
        <v>3816192.4335145652</v>
      </c>
      <c r="P20" s="48">
        <f>O20/O$18</f>
        <v>1.809307452978344E-2</v>
      </c>
    </row>
    <row r="21" spans="3:16" ht="20.100000000000001" customHeight="1" x14ac:dyDescent="0.4">
      <c r="C21" s="2" t="s">
        <v>33</v>
      </c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</row>
    <row r="22" spans="3:16" ht="9.9499999999999993" customHeight="1" thickBot="1" x14ac:dyDescent="0.45"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</row>
    <row r="23" spans="3:16" ht="20.100000000000001" customHeight="1" x14ac:dyDescent="0.4">
      <c r="C23" s="50" t="s">
        <v>34</v>
      </c>
      <c r="D23" s="15"/>
      <c r="E23" s="15"/>
      <c r="F23" s="15"/>
      <c r="G23" s="51">
        <v>94</v>
      </c>
      <c r="H23" s="52" t="s">
        <v>35</v>
      </c>
      <c r="I23" s="51">
        <v>1015</v>
      </c>
      <c r="J23" s="52" t="s">
        <v>35</v>
      </c>
      <c r="K23" s="51">
        <v>525</v>
      </c>
      <c r="L23" s="52" t="s">
        <v>35</v>
      </c>
      <c r="M23" s="51">
        <v>297</v>
      </c>
      <c r="N23" s="52" t="s">
        <v>35</v>
      </c>
      <c r="O23" s="51">
        <v>233</v>
      </c>
      <c r="P23" s="52" t="s">
        <v>35</v>
      </c>
    </row>
    <row r="24" spans="3:16" ht="20.100000000000001" customHeight="1" x14ac:dyDescent="0.4">
      <c r="C24" s="50" t="s">
        <v>36</v>
      </c>
      <c r="D24" s="15"/>
      <c r="E24" s="15"/>
      <c r="F24" s="15"/>
      <c r="G24" s="53">
        <v>33.356513230407117</v>
      </c>
      <c r="H24" s="54" t="s">
        <v>37</v>
      </c>
      <c r="I24" s="53">
        <v>72.501287132116246</v>
      </c>
      <c r="J24" s="54" t="s">
        <v>37</v>
      </c>
      <c r="K24" s="53">
        <v>110.52623706604533</v>
      </c>
      <c r="L24" s="54" t="s">
        <v>37</v>
      </c>
      <c r="M24" s="53">
        <v>138.0543353548432</v>
      </c>
      <c r="N24" s="54" t="s">
        <v>37</v>
      </c>
      <c r="O24" s="53">
        <v>195.74930775311358</v>
      </c>
      <c r="P24" s="55" t="s">
        <v>37</v>
      </c>
    </row>
    <row r="25" spans="3:16" ht="20.100000000000001" customHeight="1" thickBot="1" x14ac:dyDescent="0.45">
      <c r="C25" s="50" t="s">
        <v>38</v>
      </c>
      <c r="D25" s="15"/>
      <c r="E25" s="15"/>
      <c r="F25" s="15"/>
      <c r="G25" s="56">
        <v>34.924769131733342</v>
      </c>
      <c r="H25" s="57" t="s">
        <v>37</v>
      </c>
      <c r="I25" s="56">
        <v>76.005656550383165</v>
      </c>
      <c r="J25" s="57" t="s">
        <v>37</v>
      </c>
      <c r="K25" s="56">
        <v>114.56211976347863</v>
      </c>
      <c r="L25" s="57" t="s">
        <v>37</v>
      </c>
      <c r="M25" s="56">
        <v>141.17765578208915</v>
      </c>
      <c r="N25" s="57" t="s">
        <v>37</v>
      </c>
      <c r="O25" s="56">
        <v>195.82934119734549</v>
      </c>
      <c r="P25" s="58" t="s">
        <v>37</v>
      </c>
    </row>
    <row r="26" spans="3:16" ht="9.9499999999999993" customHeight="1" x14ac:dyDescent="0.4"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</row>
  </sheetData>
  <mergeCells count="12">
    <mergeCell ref="C6:C11"/>
    <mergeCell ref="D6:D8"/>
    <mergeCell ref="D9:D10"/>
    <mergeCell ref="C12:C17"/>
    <mergeCell ref="D12:D15"/>
    <mergeCell ref="C2:F4"/>
    <mergeCell ref="G2:P2"/>
    <mergeCell ref="G3:H3"/>
    <mergeCell ref="I3:J3"/>
    <mergeCell ref="K3:L3"/>
    <mergeCell ref="M3:N3"/>
    <mergeCell ref="O3:P3"/>
  </mergeCells>
  <phoneticPr fontId="2"/>
  <pageMargins left="0.7" right="0.7" top="0.75" bottom="0.75" header="0.3" footer="0.3"/>
  <pageSetup paperSize="9" scale="8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表３</vt:lpstr>
      <vt:lpstr>表３!Print_Area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2021-07-08T09:37:10Z</dcterms:created>
  <dcterms:modified xsi:type="dcterms:W3CDTF">2021-07-08T09:39:42Z</dcterms:modified>
</cp:coreProperties>
</file>