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4" sheetId="2" r:id="rId1"/>
  </sheets>
  <externalReferences>
    <externalReference r:id="rId2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表14!$A$1:$V$28</definedName>
    <definedName name="sencount" hidden="1">1</definedName>
    <definedName name="回答者数">[1]ｼｽﾃﾑ管理!$I$3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 localSheetId="0">#REF!</definedName>
    <definedName name="主体">#REF!</definedName>
    <definedName name="特例委任" localSheetId="0">#REF!</definedName>
    <definedName name="特例委任">#REF!</definedName>
    <definedName name="特例委任２" localSheetId="0">#REF!</definedName>
    <definedName name="特例委任２">#REF!</definedName>
    <definedName name="独自の措置" localSheetId="0">#REF!</definedName>
    <definedName name="独自の措置">#REF!</definedName>
    <definedName name="認定月" localSheetId="0">#REF!</definedName>
    <definedName name="認定月">#REF!</definedName>
    <definedName name="認定日" localSheetId="0">#REF!</definedName>
    <definedName name="認定日">#REF!</definedName>
    <definedName name="認定年" localSheetId="0">#REF!</definedName>
    <definedName name="認定年">#REF!</definedName>
    <definedName name="類型" localSheetId="0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U20" i="2" l="1"/>
  <c r="V20" i="2" s="1"/>
  <c r="S20" i="2"/>
  <c r="T20" i="2" s="1"/>
  <c r="Q20" i="2"/>
  <c r="R20" i="2" s="1"/>
  <c r="O20" i="2"/>
  <c r="P20" i="2" s="1"/>
  <c r="M20" i="2"/>
  <c r="N20" i="2" s="1"/>
  <c r="K20" i="2"/>
  <c r="L20" i="2" s="1"/>
  <c r="I20" i="2"/>
  <c r="J20" i="2" s="1"/>
  <c r="G20" i="2"/>
  <c r="H20" i="2" s="1"/>
  <c r="U19" i="2"/>
  <c r="V22" i="2" s="1"/>
  <c r="S19" i="2"/>
  <c r="T19" i="2" s="1"/>
  <c r="Q19" i="2"/>
  <c r="R22" i="2" s="1"/>
  <c r="O19" i="2"/>
  <c r="P19" i="2" s="1"/>
  <c r="M19" i="2"/>
  <c r="N22" i="2" s="1"/>
  <c r="K19" i="2"/>
  <c r="L19" i="2" s="1"/>
  <c r="I19" i="2"/>
  <c r="J22" i="2" s="1"/>
  <c r="G19" i="2"/>
  <c r="H19" i="2" s="1"/>
  <c r="T18" i="2"/>
  <c r="P18" i="2"/>
  <c r="L18" i="2"/>
  <c r="H18" i="2"/>
  <c r="T17" i="2"/>
  <c r="P17" i="2"/>
  <c r="L17" i="2"/>
  <c r="H17" i="2"/>
  <c r="T16" i="2"/>
  <c r="P16" i="2"/>
  <c r="L16" i="2"/>
  <c r="H16" i="2"/>
  <c r="T15" i="2"/>
  <c r="P15" i="2"/>
  <c r="L15" i="2"/>
  <c r="H15" i="2"/>
  <c r="V14" i="2"/>
  <c r="T14" i="2"/>
  <c r="R14" i="2"/>
  <c r="P14" i="2"/>
  <c r="N14" i="2"/>
  <c r="L14" i="2"/>
  <c r="J14" i="2"/>
  <c r="H14" i="2"/>
  <c r="V13" i="2"/>
  <c r="T13" i="2"/>
  <c r="R13" i="2"/>
  <c r="P13" i="2"/>
  <c r="N13" i="2"/>
  <c r="L13" i="2"/>
  <c r="J13" i="2"/>
  <c r="H13" i="2"/>
  <c r="V12" i="2"/>
  <c r="T12" i="2"/>
  <c r="R12" i="2"/>
  <c r="P12" i="2"/>
  <c r="N12" i="2"/>
  <c r="L12" i="2"/>
  <c r="J12" i="2"/>
  <c r="H12" i="2"/>
  <c r="V11" i="2"/>
  <c r="T11" i="2"/>
  <c r="R11" i="2"/>
  <c r="P11" i="2"/>
  <c r="N11" i="2"/>
  <c r="L11" i="2"/>
  <c r="J11" i="2"/>
  <c r="H11" i="2"/>
  <c r="V10" i="2"/>
  <c r="T10" i="2"/>
  <c r="R10" i="2"/>
  <c r="P10" i="2"/>
  <c r="N10" i="2"/>
  <c r="L10" i="2"/>
  <c r="J10" i="2"/>
  <c r="H10" i="2"/>
  <c r="V9" i="2"/>
  <c r="T9" i="2"/>
  <c r="R9" i="2"/>
  <c r="P9" i="2"/>
  <c r="N9" i="2"/>
  <c r="L9" i="2"/>
  <c r="J9" i="2"/>
  <c r="H9" i="2"/>
  <c r="V8" i="2"/>
  <c r="T8" i="2"/>
  <c r="R8" i="2"/>
  <c r="P8" i="2"/>
  <c r="N8" i="2"/>
  <c r="L8" i="2"/>
  <c r="J8" i="2"/>
  <c r="H8" i="2"/>
  <c r="V7" i="2"/>
  <c r="T7" i="2"/>
  <c r="R7" i="2"/>
  <c r="P7" i="2"/>
  <c r="N7" i="2"/>
  <c r="L7" i="2"/>
  <c r="J7" i="2"/>
  <c r="H7" i="2"/>
  <c r="V6" i="2"/>
  <c r="T6" i="2"/>
  <c r="R6" i="2"/>
  <c r="P6" i="2"/>
  <c r="N6" i="2"/>
  <c r="L6" i="2"/>
  <c r="J6" i="2"/>
  <c r="H6" i="2"/>
  <c r="G21" i="2" l="1"/>
  <c r="I21" i="2"/>
  <c r="K21" i="2"/>
  <c r="M21" i="2"/>
  <c r="O21" i="2"/>
  <c r="Q21" i="2"/>
  <c r="S21" i="2"/>
  <c r="U21" i="2"/>
  <c r="H22" i="2"/>
  <c r="L22" i="2"/>
  <c r="P22" i="2"/>
  <c r="T22" i="2"/>
  <c r="J15" i="2"/>
  <c r="N15" i="2"/>
  <c r="R15" i="2"/>
  <c r="V15" i="2"/>
  <c r="J16" i="2"/>
  <c r="N16" i="2"/>
  <c r="R16" i="2"/>
  <c r="V16" i="2"/>
  <c r="J17" i="2"/>
  <c r="N17" i="2"/>
  <c r="R17" i="2"/>
  <c r="V17" i="2"/>
  <c r="J18" i="2"/>
  <c r="N18" i="2"/>
  <c r="R18" i="2"/>
  <c r="V18" i="2"/>
  <c r="J19" i="2"/>
  <c r="N19" i="2"/>
  <c r="R19" i="2"/>
  <c r="V19" i="2"/>
  <c r="V21" i="2" l="1"/>
  <c r="U23" i="2"/>
  <c r="V23" i="2" s="1"/>
  <c r="R21" i="2"/>
  <c r="Q23" i="2"/>
  <c r="R23" i="2" s="1"/>
  <c r="N21" i="2"/>
  <c r="M23" i="2"/>
  <c r="N23" i="2" s="1"/>
  <c r="J21" i="2"/>
  <c r="I23" i="2"/>
  <c r="J23" i="2" s="1"/>
  <c r="T21" i="2"/>
  <c r="S23" i="2"/>
  <c r="T23" i="2" s="1"/>
  <c r="P21" i="2"/>
  <c r="O23" i="2"/>
  <c r="P23" i="2" s="1"/>
  <c r="L21" i="2"/>
  <c r="K23" i="2"/>
  <c r="L23" i="2" s="1"/>
  <c r="H21" i="2"/>
  <c r="G23" i="2"/>
  <c r="H23" i="2" s="1"/>
</calcChain>
</file>

<file path=xl/sharedStrings.xml><?xml version="1.0" encoding="utf-8"?>
<sst xmlns="http://schemas.openxmlformats.org/spreadsheetml/2006/main" count="97" uniqueCount="47">
  <si>
    <t>科目</t>
    <rPh sb="0" eb="2">
      <t>カモク</t>
    </rPh>
    <phoneticPr fontId="2"/>
  </si>
  <si>
    <t>私立</t>
    <rPh sb="0" eb="2">
      <t>シリツ</t>
    </rPh>
    <phoneticPr fontId="6"/>
  </si>
  <si>
    <t>20/100地域</t>
    <phoneticPr fontId="7"/>
  </si>
  <si>
    <t>16/100地域</t>
    <phoneticPr fontId="7"/>
  </si>
  <si>
    <t>15/100地域</t>
    <phoneticPr fontId="7"/>
  </si>
  <si>
    <t>12/100地域</t>
    <phoneticPr fontId="7"/>
  </si>
  <si>
    <t>10/100地域</t>
    <phoneticPr fontId="7"/>
  </si>
  <si>
    <t>6/100地域</t>
    <phoneticPr fontId="7"/>
  </si>
  <si>
    <t>3/100地域</t>
    <phoneticPr fontId="7"/>
  </si>
  <si>
    <t>その他</t>
    <phoneticPr fontId="7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</si>
  <si>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</si>
  <si>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</si>
  <si>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8"/>
  </si>
  <si>
    <t>％</t>
    <phoneticPr fontId="8"/>
  </si>
  <si>
    <t>収益</t>
    <rPh sb="0" eb="2">
      <t>シュウエキ</t>
    </rPh>
    <phoneticPr fontId="2"/>
  </si>
  <si>
    <t>Ⅰ　教育活動収入</t>
    <rPh sb="2" eb="4">
      <t>キョウイク</t>
    </rPh>
    <rPh sb="4" eb="6">
      <t>カツドウ</t>
    </rPh>
    <rPh sb="6" eb="8">
      <t>シュウニュウ</t>
    </rPh>
    <phoneticPr fontId="2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</si>
  <si>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7"/>
  </si>
  <si>
    <t>２　経常費等補助金</t>
    <rPh sb="2" eb="4">
      <t>ケイジョウ</t>
    </rPh>
    <rPh sb="5" eb="6">
      <t>トウ</t>
    </rPh>
    <rPh sb="6" eb="9">
      <t>ホジョキン</t>
    </rPh>
    <phoneticPr fontId="7"/>
  </si>
  <si>
    <t>３　付随事業収入</t>
    <rPh sb="2" eb="4">
      <t>フズイ</t>
    </rPh>
    <rPh sb="4" eb="6">
      <t>ジギョウ</t>
    </rPh>
    <rPh sb="6" eb="8">
      <t>シュウニュウ</t>
    </rPh>
    <phoneticPr fontId="7"/>
  </si>
  <si>
    <t>４　その他収入</t>
    <rPh sb="4" eb="5">
      <t>タ</t>
    </rPh>
    <rPh sb="5" eb="7">
      <t>シュウニュウ</t>
    </rPh>
    <phoneticPr fontId="7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</si>
  <si>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</si>
  <si>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</si>
  <si>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Ⅲ　特別収入</t>
    <rPh sb="2" eb="4">
      <t>トクベツ</t>
    </rPh>
    <rPh sb="4" eb="6">
      <t>シュウニュウ</t>
    </rPh>
    <phoneticPr fontId="7"/>
  </si>
  <si>
    <t>１　受取利息配当金収入</t>
    <phoneticPr fontId="2"/>
  </si>
  <si>
    <t>２　その他収入</t>
    <rPh sb="4" eb="5">
      <t>タ</t>
    </rPh>
    <rPh sb="5" eb="7">
      <t>シュウニュウ</t>
    </rPh>
    <phoneticPr fontId="2"/>
  </si>
  <si>
    <t>費用</t>
    <rPh sb="0" eb="2">
      <t>ヒヨウ</t>
    </rPh>
    <phoneticPr fontId="2"/>
  </si>
  <si>
    <t>Ⅳ　教育活動支出</t>
    <rPh sb="2" eb="4">
      <t>キョウイク</t>
    </rPh>
    <rPh sb="4" eb="6">
      <t>カツドウ</t>
    </rPh>
    <rPh sb="6" eb="8">
      <t>シシュツ</t>
    </rPh>
    <phoneticPr fontId="2"/>
  </si>
  <si>
    <t>１　人件費</t>
    <rPh sb="2" eb="5">
      <t>ジンケンヒ</t>
    </rPh>
    <phoneticPr fontId="9"/>
  </si>
  <si>
    <t>２　教育研究経費</t>
    <rPh sb="2" eb="4">
      <t>キョウイク</t>
    </rPh>
    <rPh sb="4" eb="6">
      <t>ケンキュウ</t>
    </rPh>
    <rPh sb="6" eb="8">
      <t>ケイヒ</t>
    </rPh>
    <phoneticPr fontId="7"/>
  </si>
  <si>
    <t>３　管理経費</t>
    <rPh sb="2" eb="4">
      <t>カンリ</t>
    </rPh>
    <rPh sb="4" eb="6">
      <t>ケイヒ</t>
    </rPh>
    <phoneticPr fontId="7"/>
  </si>
  <si>
    <t>４　その他支出</t>
    <rPh sb="4" eb="5">
      <t>タ</t>
    </rPh>
    <rPh sb="5" eb="7">
      <t>シシュツ</t>
    </rPh>
    <phoneticPr fontId="7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</si>
  <si>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7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</si>
  <si>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7"/>
  </si>
  <si>
    <t>Ⅵ　特別支出</t>
    <rPh sb="2" eb="4">
      <t>トクベツ</t>
    </rPh>
    <rPh sb="4" eb="6">
      <t>シシュツ</t>
    </rPh>
    <phoneticPr fontId="7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</si>
  <si>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7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</si>
  <si>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</si>
  <si>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</si>
  <si>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</si>
  <si>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</si>
  <si>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</si>
  <si>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</si>
  <si>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</si>
  <si>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8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</si>
  <si>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</si>
  <si>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8"/>
  </si>
  <si>
    <t>⑧平均児童数</t>
    <rPh sb="1" eb="3">
      <t>ヘイキン</t>
    </rPh>
    <rPh sb="3" eb="5">
      <t>ジドウ</t>
    </rPh>
    <rPh sb="5" eb="6">
      <t>スウ</t>
    </rPh>
    <phoneticPr fontId="2"/>
  </si>
  <si>
    <t>第14表　Ⅰ収支の状況,私立幼稚園（新制度に移行していない園）,地域区分別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7">
      <t>ヨウチエン</t>
    </rPh>
    <rPh sb="18" eb="21">
      <t>シンセイド</t>
    </rPh>
    <rPh sb="22" eb="24">
      <t>イコウ</t>
    </rPh>
    <rPh sb="29" eb="30">
      <t>エン</t>
    </rPh>
    <rPh sb="32" eb="34">
      <t>チイキ</t>
    </rPh>
    <rPh sb="34" eb="36">
      <t>クブン</t>
    </rPh>
    <rPh sb="36" eb="37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</si>
</sst>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176" fontId="4" fillId="0" borderId="0" xfId="2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7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21" xfId="4" applyNumberFormat="1" applyFont="1" applyFill="1" applyBorder="1" applyAlignment="1">
      <alignment horizontal="right" vertical="center"/>
    </xf>
    <xf numFmtId="178" fontId="4" fillId="0" borderId="23" xfId="5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vertical="center"/>
    </xf>
    <xf numFmtId="176" fontId="4" fillId="0" borderId="26" xfId="2" applyNumberFormat="1" applyFont="1" applyFill="1" applyBorder="1">
      <alignment vertical="center"/>
    </xf>
    <xf numFmtId="177" fontId="4" fillId="0" borderId="24" xfId="4" applyNumberFormat="1" applyFont="1" applyFill="1" applyBorder="1" applyAlignment="1">
      <alignment horizontal="right" vertical="center"/>
    </xf>
    <xf numFmtId="178" fontId="4" fillId="0" borderId="27" xfId="5" applyNumberFormat="1" applyFont="1" applyFill="1" applyBorder="1" applyAlignment="1">
      <alignment horizontal="right" vertical="center"/>
    </xf>
    <xf numFmtId="176" fontId="4" fillId="0" borderId="29" xfId="3" applyNumberFormat="1" applyFont="1" applyFill="1" applyBorder="1" applyAlignment="1">
      <alignment vertical="center"/>
    </xf>
    <xf numFmtId="176" fontId="4" fillId="0" borderId="0" xfId="2" applyNumberFormat="1" applyFont="1" applyFill="1" applyBorder="1">
      <alignment vertical="center"/>
    </xf>
    <xf numFmtId="176" fontId="4" fillId="0" borderId="30" xfId="3" applyNumberFormat="1" applyFont="1" applyFill="1" applyBorder="1" applyAlignment="1">
      <alignment vertical="center" wrapText="1"/>
    </xf>
    <xf numFmtId="176" fontId="4" fillId="0" borderId="26" xfId="3" applyNumberFormat="1" applyFont="1" applyFill="1" applyBorder="1" applyAlignment="1">
      <alignment vertical="center"/>
    </xf>
    <xf numFmtId="177" fontId="4" fillId="0" borderId="14" xfId="4" applyNumberFormat="1" applyFont="1" applyFill="1" applyBorder="1" applyAlignment="1">
      <alignment horizontal="right" vertical="center"/>
    </xf>
    <xf numFmtId="176" fontId="4" fillId="0" borderId="34" xfId="3" applyNumberFormat="1" applyFont="1" applyFill="1" applyBorder="1" applyAlignment="1">
      <alignment vertical="center"/>
    </xf>
    <xf numFmtId="177" fontId="4" fillId="0" borderId="32" xfId="4" applyNumberFormat="1" applyFont="1" applyFill="1" applyBorder="1" applyAlignment="1">
      <alignment horizontal="right" vertical="center"/>
    </xf>
    <xf numFmtId="178" fontId="4" fillId="0" borderId="35" xfId="5" applyNumberFormat="1" applyFont="1" applyFill="1" applyBorder="1" applyAlignment="1">
      <alignment horizontal="right" vertical="center"/>
    </xf>
    <xf numFmtId="176" fontId="4" fillId="0" borderId="37" xfId="3" applyNumberFormat="1" applyFont="1" applyFill="1" applyBorder="1" applyAlignment="1">
      <alignment vertical="center"/>
    </xf>
    <xf numFmtId="176" fontId="4" fillId="0" borderId="18" xfId="3" applyNumberFormat="1" applyFont="1" applyFill="1" applyBorder="1" applyAlignment="1">
      <alignment vertical="center"/>
    </xf>
    <xf numFmtId="177" fontId="4" fillId="0" borderId="4" xfId="4" applyNumberFormat="1" applyFont="1" applyFill="1" applyBorder="1" applyAlignment="1">
      <alignment horizontal="right" vertical="center"/>
    </xf>
    <xf numFmtId="178" fontId="4" fillId="0" borderId="38" xfId="5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right" vertical="center"/>
    </xf>
    <xf numFmtId="176" fontId="4" fillId="0" borderId="31" xfId="3" applyNumberFormat="1" applyFont="1" applyFill="1" applyBorder="1" applyAlignment="1">
      <alignment vertical="center" wrapText="1"/>
    </xf>
    <xf numFmtId="176" fontId="4" fillId="0" borderId="40" xfId="3" applyNumberFormat="1" applyFont="1" applyFill="1" applyBorder="1" applyAlignment="1">
      <alignment vertical="center"/>
    </xf>
    <xf numFmtId="176" fontId="4" fillId="0" borderId="41" xfId="3" applyNumberFormat="1" applyFont="1" applyFill="1" applyBorder="1" applyAlignment="1">
      <alignment vertical="center"/>
    </xf>
    <xf numFmtId="177" fontId="4" fillId="0" borderId="39" xfId="4" applyNumberFormat="1" applyFont="1" applyFill="1" applyBorder="1" applyAlignment="1">
      <alignment horizontal="right" vertical="center"/>
    </xf>
    <xf numFmtId="178" fontId="4" fillId="0" borderId="42" xfId="5" applyNumberFormat="1" applyFont="1" applyFill="1" applyBorder="1" applyAlignment="1">
      <alignment horizontal="right" vertical="center"/>
    </xf>
    <xf numFmtId="176" fontId="4" fillId="0" borderId="43" xfId="3" applyNumberFormat="1" applyFont="1" applyFill="1" applyBorder="1" applyAlignment="1">
      <alignment vertical="center"/>
    </xf>
    <xf numFmtId="176" fontId="4" fillId="0" borderId="44" xfId="2" applyNumberFormat="1" applyFont="1" applyFill="1" applyBorder="1">
      <alignment vertical="center"/>
    </xf>
    <xf numFmtId="176" fontId="4" fillId="0" borderId="44" xfId="3" applyNumberFormat="1" applyFont="1" applyFill="1" applyBorder="1" applyAlignment="1">
      <alignment vertical="center"/>
    </xf>
    <xf numFmtId="177" fontId="4" fillId="0" borderId="45" xfId="4" applyNumberFormat="1" applyFont="1" applyFill="1" applyBorder="1">
      <alignment vertical="center"/>
    </xf>
    <xf numFmtId="179" fontId="4" fillId="0" borderId="27" xfId="5" applyNumberFormat="1" applyFont="1" applyBorder="1">
      <alignment vertical="center"/>
    </xf>
    <xf numFmtId="177" fontId="4" fillId="0" borderId="45" xfId="4" applyNumberFormat="1" applyFont="1" applyBorder="1">
      <alignment vertical="center"/>
    </xf>
    <xf numFmtId="176" fontId="4" fillId="0" borderId="9" xfId="2" applyNumberFormat="1" applyFont="1" applyFill="1" applyBorder="1">
      <alignment vertical="center"/>
    </xf>
    <xf numFmtId="177" fontId="4" fillId="0" borderId="24" xfId="4" applyNumberFormat="1" applyFont="1" applyFill="1" applyBorder="1">
      <alignment vertical="center"/>
    </xf>
    <xf numFmtId="177" fontId="4" fillId="0" borderId="24" xfId="4" applyNumberFormat="1" applyFont="1" applyBorder="1">
      <alignment vertical="center"/>
    </xf>
    <xf numFmtId="176" fontId="4" fillId="0" borderId="46" xfId="2" applyNumberFormat="1" applyFont="1" applyFill="1" applyBorder="1">
      <alignment vertical="center"/>
    </xf>
    <xf numFmtId="176" fontId="4" fillId="0" borderId="34" xfId="2" applyNumberFormat="1" applyFont="1" applyFill="1" applyBorder="1">
      <alignment vertical="center"/>
    </xf>
    <xf numFmtId="177" fontId="4" fillId="0" borderId="32" xfId="4" applyNumberFormat="1" applyFont="1" applyBorder="1">
      <alignment vertical="center"/>
    </xf>
    <xf numFmtId="179" fontId="4" fillId="0" borderId="35" xfId="5" applyNumberFormat="1" applyFont="1" applyBorder="1">
      <alignment vertical="center"/>
    </xf>
    <xf numFmtId="176" fontId="4" fillId="0" borderId="4" xfId="2" applyNumberFormat="1" applyFont="1" applyFill="1" applyBorder="1">
      <alignment vertical="center"/>
    </xf>
    <xf numFmtId="176" fontId="4" fillId="0" borderId="5" xfId="2" applyNumberFormat="1" applyFont="1" applyFill="1" applyBorder="1">
      <alignment vertical="center"/>
    </xf>
    <xf numFmtId="177" fontId="4" fillId="0" borderId="36" xfId="4" applyNumberFormat="1" applyFont="1" applyFill="1" applyBorder="1">
      <alignment vertical="center"/>
    </xf>
    <xf numFmtId="176" fontId="4" fillId="0" borderId="47" xfId="2" applyNumberFormat="1" applyFont="1" applyFill="1" applyBorder="1">
      <alignment vertical="center"/>
    </xf>
    <xf numFmtId="176" fontId="4" fillId="0" borderId="12" xfId="2" applyNumberFormat="1" applyFont="1" applyFill="1" applyBorder="1">
      <alignment vertical="center"/>
    </xf>
    <xf numFmtId="177" fontId="4" fillId="0" borderId="48" xfId="4" applyNumberFormat="1" applyFont="1" applyBorder="1">
      <alignment vertical="center"/>
    </xf>
    <xf numFmtId="179" fontId="4" fillId="0" borderId="49" xfId="5" applyNumberFormat="1" applyFont="1" applyBorder="1">
      <alignment vertical="center"/>
    </xf>
    <xf numFmtId="176" fontId="4" fillId="0" borderId="0" xfId="2" applyNumberFormat="1" applyFont="1" applyFill="1">
      <alignment vertical="center"/>
    </xf>
    <xf numFmtId="176" fontId="4" fillId="0" borderId="25" xfId="2" applyNumberFormat="1" applyFont="1" applyFill="1" applyBorder="1">
      <alignment vertical="center"/>
    </xf>
    <xf numFmtId="38" fontId="4" fillId="0" borderId="16" xfId="4" applyFont="1" applyFill="1" applyBorder="1" applyAlignment="1">
      <alignment horizontal="right" vertical="center"/>
    </xf>
    <xf numFmtId="38" fontId="4" fillId="0" borderId="50" xfId="4" applyFont="1" applyFill="1" applyBorder="1" applyAlignment="1">
      <alignment horizontal="left" vertical="center"/>
    </xf>
    <xf numFmtId="1" fontId="4" fillId="0" borderId="51" xfId="4" applyNumberFormat="1" applyFont="1" applyFill="1" applyBorder="1" applyAlignment="1">
      <alignment horizontal="right" vertical="center"/>
    </xf>
    <xf numFmtId="38" fontId="4" fillId="0" borderId="3" xfId="4" applyFont="1" applyFill="1" applyBorder="1" applyAlignment="1">
      <alignment horizontal="left" vertical="center"/>
    </xf>
    <xf numFmtId="1" fontId="4" fillId="0" borderId="46" xfId="4" applyNumberFormat="1" applyFont="1" applyFill="1" applyBorder="1" applyAlignment="1">
      <alignment horizontal="right" vertical="center"/>
    </xf>
    <xf numFmtId="38" fontId="4" fillId="0" borderId="52" xfId="4" applyFont="1" applyFill="1" applyBorder="1" applyAlignment="1">
      <alignment horizontal="left" vertical="center"/>
    </xf>
    <xf numFmtId="176" fontId="4" fillId="0" borderId="21" xfId="2" applyNumberFormat="1" applyFont="1" applyFill="1" applyBorder="1" applyAlignment="1">
      <alignment horizontal="center" vertical="center"/>
    </xf>
    <xf numFmtId="176" fontId="4" fillId="0" borderId="24" xfId="2" applyNumberFormat="1" applyFont="1" applyFill="1" applyBorder="1" applyAlignment="1">
      <alignment horizontal="center" vertical="center"/>
    </xf>
    <xf numFmtId="176" fontId="4" fillId="0" borderId="14" xfId="2" applyNumberFormat="1" applyFont="1" applyFill="1" applyBorder="1" applyAlignment="1">
      <alignment horizontal="center" vertical="center"/>
    </xf>
    <xf numFmtId="176" fontId="4" fillId="0" borderId="32" xfId="2" applyNumberFormat="1" applyFont="1" applyFill="1" applyBorder="1" applyAlignment="1">
      <alignment horizontal="center" vertical="center"/>
    </xf>
    <xf numFmtId="176" fontId="4" fillId="0" borderId="22" xfId="3" applyNumberFormat="1" applyFont="1" applyFill="1" applyBorder="1" applyAlignment="1">
      <alignment vertical="center" wrapText="1"/>
    </xf>
    <xf numFmtId="176" fontId="4" fillId="0" borderId="28" xfId="3" applyNumberFormat="1" applyFont="1" applyFill="1" applyBorder="1" applyAlignment="1">
      <alignment vertical="center" wrapText="1"/>
    </xf>
    <xf numFmtId="176" fontId="4" fillId="0" borderId="31" xfId="3" applyNumberFormat="1" applyFont="1" applyFill="1" applyBorder="1" applyAlignment="1">
      <alignment horizontal="left" vertical="center"/>
    </xf>
    <xf numFmtId="176" fontId="4" fillId="0" borderId="33" xfId="3" applyNumberFormat="1" applyFont="1" applyFill="1" applyBorder="1" applyAlignment="1">
      <alignment horizontal="left" vertical="center"/>
    </xf>
    <xf numFmtId="176" fontId="4" fillId="0" borderId="36" xfId="2" applyNumberFormat="1" applyFont="1" applyFill="1" applyBorder="1" applyAlignment="1">
      <alignment horizontal="center" vertical="center"/>
    </xf>
    <xf numFmtId="176" fontId="4" fillId="0" borderId="39" xfId="2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vertical="center" wrapText="1"/>
    </xf>
    <xf numFmtId="176" fontId="4" fillId="2" borderId="1" xfId="2" applyNumberFormat="1" applyFont="1" applyFill="1" applyBorder="1" applyAlignment="1">
      <alignment horizontal="center" vertical="center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7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11" xfId="2" applyNumberFormat="1" applyFont="1" applyFill="1" applyBorder="1" applyAlignment="1">
      <alignment horizontal="center" vertical="center"/>
    </xf>
    <xf numFmtId="176" fontId="4" fillId="2" borderId="12" xfId="2" applyNumberFormat="1" applyFont="1" applyFill="1" applyBorder="1" applyAlignment="1">
      <alignment horizontal="center" vertical="center"/>
    </xf>
    <xf numFmtId="176" fontId="4" fillId="2" borderId="13" xfId="2" applyNumberFormat="1" applyFont="1" applyFill="1" applyBorder="1" applyAlignment="1">
      <alignment horizontal="center" vertical="center"/>
    </xf>
    <xf numFmtId="176" fontId="4" fillId="2" borderId="4" xfId="3" applyNumberFormat="1" applyFont="1" applyFill="1" applyBorder="1" applyAlignment="1">
      <alignment horizontal="center" vertical="center" wrapText="1"/>
    </xf>
    <xf numFmtId="176" fontId="4" fillId="2" borderId="5" xfId="3" applyNumberFormat="1" applyFont="1" applyFill="1" applyBorder="1" applyAlignment="1">
      <alignment horizontal="center" vertical="center" wrapText="1"/>
    </xf>
    <xf numFmtId="176" fontId="4" fillId="2" borderId="6" xfId="3" applyNumberFormat="1" applyFont="1" applyFill="1" applyBorder="1" applyAlignment="1">
      <alignment horizontal="center" vertical="center" wrapText="1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10" fillId="0" borderId="0" xfId="1" applyNumberFormat="1" applyFont="1" applyAlignment="1">
      <alignment vertical="center"/>
    </xf>
  </cellXfs>
  <cellStyles count="6">
    <cellStyle name="パーセント 2" xfId="5"/>
    <cellStyle name="桁区切り 2 2" xfId="4"/>
    <cellStyle name="標準" xfId="0" builtinId="0"/>
    <cellStyle name="標準 2" xfId="1"/>
    <cellStyle name="標準 2 2" xfId="2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  <pageSetUpPr fitToPage="1"/>
  </sheetPr>
  <dimension ref="C1:V29"/>
  <sheetViews>
    <sheetView showGridLines="0" tabSelected="1" view="pageBreakPreview" zoomScale="70" zoomScaleNormal="80" zoomScaleSheetLayoutView="70" zoomScalePageLayoutView="60" workbookViewId="0">
      <selection activeCell="C1" sqref="C1"/>
    </sheetView>
  </sheetViews>
  <sheetFormatPr defaultColWidth="9.125" defaultRowHeight="15" customHeight="1" x14ac:dyDescent="0.4"/>
  <cols>
    <col min="1" max="1" width="3" style="1" customWidth="1"/>
    <col min="2" max="2" width="2.625" style="1" customWidth="1"/>
    <col min="3" max="3" width="5.75" style="1" customWidth="1"/>
    <col min="4" max="4" width="26.125" style="1" customWidth="1"/>
    <col min="5" max="5" width="2.125" style="1" customWidth="1"/>
    <col min="6" max="6" width="26.125" style="1" customWidth="1"/>
    <col min="7" max="7" width="10.375" style="1" customWidth="1"/>
    <col min="8" max="8" width="8.625" style="1" customWidth="1"/>
    <col min="9" max="9" width="10.375" style="1" customWidth="1"/>
    <col min="10" max="10" width="8.625" style="1" customWidth="1"/>
    <col min="11" max="11" width="10.375" style="1" customWidth="1"/>
    <col min="12" max="12" width="8.625" style="1" customWidth="1"/>
    <col min="13" max="13" width="10.375" style="1" customWidth="1"/>
    <col min="14" max="14" width="8.625" style="1" customWidth="1"/>
    <col min="15" max="15" width="10.375" style="1" customWidth="1"/>
    <col min="16" max="16" width="8.625" style="1" customWidth="1"/>
    <col min="17" max="17" width="10.375" style="1" customWidth="1"/>
    <col min="18" max="18" width="8.625" style="1" customWidth="1"/>
    <col min="19" max="19" width="10.375" style="1" customWidth="1"/>
    <col min="20" max="20" width="8.625" style="1" customWidth="1"/>
    <col min="21" max="21" width="10.375" style="1" customWidth="1"/>
    <col min="22" max="31" width="8.625" style="1" customWidth="1"/>
    <col min="32" max="16384" width="9.125" style="1"/>
  </cols>
  <sheetData>
    <row r="1" spans="3:22" ht="17.25" thickBot="1" x14ac:dyDescent="0.45">
      <c r="C1" s="90" t="s">
        <v>46</v>
      </c>
    </row>
    <row r="2" spans="3:22" ht="20.100000000000001" customHeight="1" x14ac:dyDescent="0.4">
      <c r="C2" s="76" t="s">
        <v>0</v>
      </c>
      <c r="D2" s="77"/>
      <c r="E2" s="77"/>
      <c r="F2" s="78"/>
      <c r="G2" s="85" t="s">
        <v>1</v>
      </c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7"/>
    </row>
    <row r="3" spans="3:22" ht="20.100000000000001" customHeight="1" x14ac:dyDescent="0.4">
      <c r="C3" s="79"/>
      <c r="D3" s="80"/>
      <c r="E3" s="80"/>
      <c r="F3" s="81"/>
      <c r="G3" s="88" t="s">
        <v>2</v>
      </c>
      <c r="H3" s="89"/>
      <c r="I3" s="88" t="s">
        <v>3</v>
      </c>
      <c r="J3" s="89"/>
      <c r="K3" s="88" t="s">
        <v>4</v>
      </c>
      <c r="L3" s="89"/>
      <c r="M3" s="88" t="s">
        <v>5</v>
      </c>
      <c r="N3" s="89"/>
      <c r="O3" s="88" t="s">
        <v>6</v>
      </c>
      <c r="P3" s="89"/>
      <c r="Q3" s="88" t="s">
        <v>7</v>
      </c>
      <c r="R3" s="89"/>
      <c r="S3" s="88" t="s">
        <v>8</v>
      </c>
      <c r="T3" s="89"/>
      <c r="U3" s="88" t="s">
        <v>9</v>
      </c>
      <c r="V3" s="89"/>
    </row>
    <row r="4" spans="3:22" ht="20.100000000000001" customHeight="1" thickBot="1" x14ac:dyDescent="0.45">
      <c r="C4" s="82"/>
      <c r="D4" s="83"/>
      <c r="E4" s="83"/>
      <c r="F4" s="84"/>
      <c r="G4" s="2" t="s">
        <v>10</v>
      </c>
      <c r="H4" s="3" t="s">
        <v>11</v>
      </c>
      <c r="I4" s="2" t="s">
        <v>10</v>
      </c>
      <c r="J4" s="3" t="s">
        <v>11</v>
      </c>
      <c r="K4" s="2" t="s">
        <v>10</v>
      </c>
      <c r="L4" s="3" t="s">
        <v>11</v>
      </c>
      <c r="M4" s="2" t="s">
        <v>10</v>
      </c>
      <c r="N4" s="3" t="s">
        <v>11</v>
      </c>
      <c r="O4" s="2" t="s">
        <v>10</v>
      </c>
      <c r="P4" s="3" t="s">
        <v>11</v>
      </c>
      <c r="Q4" s="2" t="s">
        <v>10</v>
      </c>
      <c r="R4" s="3" t="s">
        <v>11</v>
      </c>
      <c r="S4" s="2" t="s">
        <v>10</v>
      </c>
      <c r="T4" s="3" t="s">
        <v>11</v>
      </c>
      <c r="U4" s="2" t="s">
        <v>10</v>
      </c>
      <c r="V4" s="3" t="s">
        <v>11</v>
      </c>
    </row>
    <row r="5" spans="3:22" ht="20.100000000000001" customHeight="1" x14ac:dyDescent="0.4">
      <c r="C5" s="4"/>
      <c r="D5" s="5"/>
      <c r="E5" s="6"/>
      <c r="F5" s="6"/>
      <c r="G5" s="7" t="s">
        <v>12</v>
      </c>
      <c r="H5" s="8" t="s">
        <v>13</v>
      </c>
      <c r="I5" s="7" t="s">
        <v>12</v>
      </c>
      <c r="J5" s="8" t="s">
        <v>13</v>
      </c>
      <c r="K5" s="7" t="s">
        <v>12</v>
      </c>
      <c r="L5" s="8" t="s">
        <v>13</v>
      </c>
      <c r="M5" s="7" t="s">
        <v>12</v>
      </c>
      <c r="N5" s="8" t="s">
        <v>13</v>
      </c>
      <c r="O5" s="7" t="s">
        <v>12</v>
      </c>
      <c r="P5" s="8" t="s">
        <v>13</v>
      </c>
      <c r="Q5" s="7" t="s">
        <v>12</v>
      </c>
      <c r="R5" s="8" t="s">
        <v>13</v>
      </c>
      <c r="S5" s="7" t="s">
        <v>12</v>
      </c>
      <c r="T5" s="8" t="s">
        <v>13</v>
      </c>
      <c r="U5" s="7" t="s">
        <v>12</v>
      </c>
      <c r="V5" s="8" t="s">
        <v>13</v>
      </c>
    </row>
    <row r="6" spans="3:22" ht="20.100000000000001" customHeight="1" x14ac:dyDescent="0.4">
      <c r="C6" s="65" t="s">
        <v>14</v>
      </c>
      <c r="D6" s="69" t="s">
        <v>15</v>
      </c>
      <c r="E6" s="9" t="s">
        <v>16</v>
      </c>
      <c r="F6" s="10"/>
      <c r="G6" s="11">
        <v>79052496.183673471</v>
      </c>
      <c r="H6" s="12" t="str">
        <f t="shared" ref="H6:H12" si="0">"-"</f>
        <v>-</v>
      </c>
      <c r="I6" s="11">
        <v>66714418.566037737</v>
      </c>
      <c r="J6" s="12" t="str">
        <f t="shared" ref="J6:J12" si="1">"-"</f>
        <v>-</v>
      </c>
      <c r="K6" s="11">
        <v>53484375.59375</v>
      </c>
      <c r="L6" s="12" t="str">
        <f t="shared" ref="L6:L12" si="2">"-"</f>
        <v>-</v>
      </c>
      <c r="M6" s="11">
        <v>68313035.695652172</v>
      </c>
      <c r="N6" s="12" t="str">
        <f t="shared" ref="N6:N12" si="3">"-"</f>
        <v>-</v>
      </c>
      <c r="O6" s="11">
        <v>65744682.070422538</v>
      </c>
      <c r="P6" s="12" t="str">
        <f t="shared" ref="P6:P12" si="4">"-"</f>
        <v>-</v>
      </c>
      <c r="Q6" s="11">
        <v>62366570.333333336</v>
      </c>
      <c r="R6" s="12" t="str">
        <f t="shared" ref="R6:R12" si="5">"-"</f>
        <v>-</v>
      </c>
      <c r="S6" s="11">
        <v>53115662.960526317</v>
      </c>
      <c r="T6" s="12" t="str">
        <f t="shared" ref="T6:T12" si="6">"-"</f>
        <v>-</v>
      </c>
      <c r="U6" s="11">
        <v>47329835.898989901</v>
      </c>
      <c r="V6" s="12" t="str">
        <f t="shared" ref="V6:V12" si="7">"-"</f>
        <v>-</v>
      </c>
    </row>
    <row r="7" spans="3:22" ht="20.100000000000001" customHeight="1" x14ac:dyDescent="0.4">
      <c r="C7" s="66"/>
      <c r="D7" s="69"/>
      <c r="E7" s="13" t="s">
        <v>17</v>
      </c>
      <c r="F7" s="14"/>
      <c r="G7" s="15">
        <v>34356505.591836736</v>
      </c>
      <c r="H7" s="16" t="str">
        <f t="shared" si="0"/>
        <v>-</v>
      </c>
      <c r="I7" s="15">
        <v>48615163.30188679</v>
      </c>
      <c r="J7" s="16" t="str">
        <f t="shared" si="1"/>
        <v>-</v>
      </c>
      <c r="K7" s="15">
        <v>43256373.125</v>
      </c>
      <c r="L7" s="16" t="str">
        <f t="shared" si="2"/>
        <v>-</v>
      </c>
      <c r="M7" s="15">
        <v>45088202.478260867</v>
      </c>
      <c r="N7" s="16" t="str">
        <f t="shared" si="3"/>
        <v>-</v>
      </c>
      <c r="O7" s="15">
        <v>47828202</v>
      </c>
      <c r="P7" s="16" t="str">
        <f t="shared" si="4"/>
        <v>-</v>
      </c>
      <c r="Q7" s="15">
        <v>47139231.037037037</v>
      </c>
      <c r="R7" s="16" t="str">
        <f t="shared" si="5"/>
        <v>-</v>
      </c>
      <c r="S7" s="15">
        <v>48825773.276315786</v>
      </c>
      <c r="T7" s="16" t="str">
        <f t="shared" si="6"/>
        <v>-</v>
      </c>
      <c r="U7" s="15">
        <v>42658945.717171714</v>
      </c>
      <c r="V7" s="16" t="str">
        <f t="shared" si="7"/>
        <v>-</v>
      </c>
    </row>
    <row r="8" spans="3:22" ht="20.100000000000001" customHeight="1" x14ac:dyDescent="0.4">
      <c r="C8" s="66"/>
      <c r="D8" s="69"/>
      <c r="E8" s="13" t="s">
        <v>18</v>
      </c>
      <c r="F8" s="14"/>
      <c r="G8" s="15">
        <v>11663557.448979592</v>
      </c>
      <c r="H8" s="16" t="str">
        <f t="shared" si="0"/>
        <v>-</v>
      </c>
      <c r="I8" s="15">
        <v>11210918.339622641</v>
      </c>
      <c r="J8" s="16" t="str">
        <f t="shared" si="1"/>
        <v>-</v>
      </c>
      <c r="K8" s="15">
        <v>14161748.5</v>
      </c>
      <c r="L8" s="16" t="str">
        <f t="shared" si="2"/>
        <v>-</v>
      </c>
      <c r="M8" s="15">
        <v>15418563.043478262</v>
      </c>
      <c r="N8" s="16" t="str">
        <f t="shared" si="3"/>
        <v>-</v>
      </c>
      <c r="O8" s="15">
        <v>13290471.169014085</v>
      </c>
      <c r="P8" s="16" t="str">
        <f t="shared" si="4"/>
        <v>-</v>
      </c>
      <c r="Q8" s="15">
        <v>14631984.759259259</v>
      </c>
      <c r="R8" s="16" t="str">
        <f t="shared" si="5"/>
        <v>-</v>
      </c>
      <c r="S8" s="15">
        <v>9807075.4868421052</v>
      </c>
      <c r="T8" s="16" t="str">
        <f t="shared" si="6"/>
        <v>-</v>
      </c>
      <c r="U8" s="15">
        <v>10508638.858585859</v>
      </c>
      <c r="V8" s="16" t="str">
        <f t="shared" si="7"/>
        <v>-</v>
      </c>
    </row>
    <row r="9" spans="3:22" ht="20.100000000000001" customHeight="1" x14ac:dyDescent="0.4">
      <c r="C9" s="66"/>
      <c r="D9" s="70"/>
      <c r="E9" s="17" t="s">
        <v>19</v>
      </c>
      <c r="F9" s="18"/>
      <c r="G9" s="15">
        <v>6730398.9795918372</v>
      </c>
      <c r="H9" s="16" t="str">
        <f t="shared" si="0"/>
        <v>-</v>
      </c>
      <c r="I9" s="15">
        <v>4921812.6037735846</v>
      </c>
      <c r="J9" s="16" t="str">
        <f t="shared" si="1"/>
        <v>-</v>
      </c>
      <c r="K9" s="15">
        <v>5060530.59375</v>
      </c>
      <c r="L9" s="16" t="str">
        <f t="shared" si="2"/>
        <v>-</v>
      </c>
      <c r="M9" s="15">
        <v>4857768.9130434785</v>
      </c>
      <c r="N9" s="16" t="str">
        <f t="shared" si="3"/>
        <v>-</v>
      </c>
      <c r="O9" s="15">
        <v>4268779.7605633801</v>
      </c>
      <c r="P9" s="16" t="str">
        <f t="shared" si="4"/>
        <v>-</v>
      </c>
      <c r="Q9" s="15">
        <v>5486175.6203703703</v>
      </c>
      <c r="R9" s="16" t="str">
        <f t="shared" si="5"/>
        <v>-</v>
      </c>
      <c r="S9" s="15">
        <v>5414513.9605263155</v>
      </c>
      <c r="T9" s="16" t="str">
        <f t="shared" si="6"/>
        <v>-</v>
      </c>
      <c r="U9" s="15">
        <v>4306443.1313131312</v>
      </c>
      <c r="V9" s="16" t="str">
        <f t="shared" si="7"/>
        <v>-</v>
      </c>
    </row>
    <row r="10" spans="3:22" ht="20.100000000000001" customHeight="1" x14ac:dyDescent="0.4">
      <c r="C10" s="66"/>
      <c r="D10" s="19" t="s">
        <v>20</v>
      </c>
      <c r="E10" s="13" t="s">
        <v>21</v>
      </c>
      <c r="F10" s="20"/>
      <c r="G10" s="15">
        <v>0</v>
      </c>
      <c r="H10" s="16" t="str">
        <f t="shared" si="0"/>
        <v>-</v>
      </c>
      <c r="I10" s="15">
        <v>0</v>
      </c>
      <c r="J10" s="16" t="str">
        <f t="shared" si="1"/>
        <v>-</v>
      </c>
      <c r="K10" s="15">
        <v>0</v>
      </c>
      <c r="L10" s="16" t="str">
        <f t="shared" si="2"/>
        <v>-</v>
      </c>
      <c r="M10" s="15">
        <v>0</v>
      </c>
      <c r="N10" s="16" t="str">
        <f t="shared" si="3"/>
        <v>-</v>
      </c>
      <c r="O10" s="15">
        <v>0</v>
      </c>
      <c r="P10" s="16" t="str">
        <f t="shared" si="4"/>
        <v>-</v>
      </c>
      <c r="Q10" s="15">
        <v>0</v>
      </c>
      <c r="R10" s="16" t="str">
        <f t="shared" si="5"/>
        <v>-</v>
      </c>
      <c r="S10" s="15">
        <v>0</v>
      </c>
      <c r="T10" s="16" t="str">
        <f t="shared" si="6"/>
        <v>-</v>
      </c>
      <c r="U10" s="15">
        <v>0</v>
      </c>
      <c r="V10" s="16" t="str">
        <f t="shared" si="7"/>
        <v>-</v>
      </c>
    </row>
    <row r="11" spans="3:22" ht="20.100000000000001" customHeight="1" x14ac:dyDescent="0.4">
      <c r="C11" s="67"/>
      <c r="D11" s="71" t="s">
        <v>22</v>
      </c>
      <c r="E11" s="20" t="s">
        <v>23</v>
      </c>
      <c r="F11" s="20"/>
      <c r="G11" s="21">
        <v>370034.38775510201</v>
      </c>
      <c r="H11" s="16" t="str">
        <f t="shared" si="0"/>
        <v>-</v>
      </c>
      <c r="I11" s="21">
        <v>912420.83018867928</v>
      </c>
      <c r="J11" s="16" t="str">
        <f t="shared" si="1"/>
        <v>-</v>
      </c>
      <c r="K11" s="21">
        <v>287787.25</v>
      </c>
      <c r="L11" s="16" t="str">
        <f t="shared" si="2"/>
        <v>-</v>
      </c>
      <c r="M11" s="21">
        <v>847979.82608695654</v>
      </c>
      <c r="N11" s="16" t="str">
        <f t="shared" si="3"/>
        <v>-</v>
      </c>
      <c r="O11" s="21">
        <v>204860.77464788733</v>
      </c>
      <c r="P11" s="16" t="str">
        <f t="shared" si="4"/>
        <v>-</v>
      </c>
      <c r="Q11" s="21">
        <v>573583.00925925921</v>
      </c>
      <c r="R11" s="16" t="str">
        <f t="shared" si="5"/>
        <v>-</v>
      </c>
      <c r="S11" s="21">
        <v>123950.98684210527</v>
      </c>
      <c r="T11" s="16" t="str">
        <f t="shared" si="6"/>
        <v>-</v>
      </c>
      <c r="U11" s="21">
        <v>476415.27272727271</v>
      </c>
      <c r="V11" s="16" t="str">
        <f t="shared" si="7"/>
        <v>-</v>
      </c>
    </row>
    <row r="12" spans="3:22" ht="20.100000000000001" customHeight="1" thickBot="1" x14ac:dyDescent="0.45">
      <c r="C12" s="68"/>
      <c r="D12" s="72"/>
      <c r="E12" s="22" t="s">
        <v>24</v>
      </c>
      <c r="F12" s="22"/>
      <c r="G12" s="23">
        <v>934802.3469387755</v>
      </c>
      <c r="H12" s="24" t="str">
        <f t="shared" si="0"/>
        <v>-</v>
      </c>
      <c r="I12" s="23">
        <v>1459624</v>
      </c>
      <c r="J12" s="24" t="str">
        <f t="shared" si="1"/>
        <v>-</v>
      </c>
      <c r="K12" s="23">
        <v>6945673.71875</v>
      </c>
      <c r="L12" s="24" t="str">
        <f t="shared" si="2"/>
        <v>-</v>
      </c>
      <c r="M12" s="23">
        <v>956224.86956521741</v>
      </c>
      <c r="N12" s="24" t="str">
        <f t="shared" si="3"/>
        <v>-</v>
      </c>
      <c r="O12" s="23">
        <v>2983391.2535211267</v>
      </c>
      <c r="P12" s="24" t="str">
        <f t="shared" si="4"/>
        <v>-</v>
      </c>
      <c r="Q12" s="23">
        <v>1233280.0277777778</v>
      </c>
      <c r="R12" s="24" t="str">
        <f t="shared" si="5"/>
        <v>-</v>
      </c>
      <c r="S12" s="23">
        <v>9362904.0394736845</v>
      </c>
      <c r="T12" s="24" t="str">
        <f t="shared" si="6"/>
        <v>-</v>
      </c>
      <c r="U12" s="23">
        <v>3811092.4040404041</v>
      </c>
      <c r="V12" s="24" t="str">
        <f t="shared" si="7"/>
        <v>-</v>
      </c>
    </row>
    <row r="13" spans="3:22" ht="20.100000000000001" customHeight="1" x14ac:dyDescent="0.4">
      <c r="C13" s="73" t="s">
        <v>25</v>
      </c>
      <c r="D13" s="75" t="s">
        <v>26</v>
      </c>
      <c r="E13" s="25" t="s">
        <v>27</v>
      </c>
      <c r="F13" s="26"/>
      <c r="G13" s="27">
        <v>86543200.102040812</v>
      </c>
      <c r="H13" s="28">
        <f t="shared" ref="H13:H23" si="8">IFERROR(G13/G$19,"-")</f>
        <v>0.68990282813789838</v>
      </c>
      <c r="I13" s="27">
        <v>83342856.490566045</v>
      </c>
      <c r="J13" s="28">
        <f t="shared" ref="J13:J23" si="9">IFERROR(I13/I$19,"-")</f>
        <v>0.65391091716046401</v>
      </c>
      <c r="K13" s="27">
        <v>73896847.671875</v>
      </c>
      <c r="L13" s="28">
        <f t="shared" ref="L13:L23" si="10">IFERROR(K13/K$19,"-")</f>
        <v>0.66459806290579004</v>
      </c>
      <c r="M13" s="27">
        <v>87681790.260869563</v>
      </c>
      <c r="N13" s="28">
        <f t="shared" ref="N13:N23" si="11">IFERROR(M13/M$19,"-")</f>
        <v>0.67620336798598735</v>
      </c>
      <c r="O13" s="27">
        <v>78365679.028169021</v>
      </c>
      <c r="P13" s="28">
        <f t="shared" ref="P13:P23" si="12">IFERROR(O13/O$19,"-")</f>
        <v>0.61672132879777586</v>
      </c>
      <c r="Q13" s="27">
        <v>81308741.925925925</v>
      </c>
      <c r="R13" s="28">
        <f t="shared" ref="R13:R23" si="13">IFERROR(Q13/Q$19,"-")</f>
        <v>0.65197537712358677</v>
      </c>
      <c r="S13" s="27">
        <v>75132048.144736841</v>
      </c>
      <c r="T13" s="28">
        <f t="shared" ref="T13:T23" si="14">IFERROR(S13/S$19,"-")</f>
        <v>0.67158661143576937</v>
      </c>
      <c r="U13" s="27">
        <v>65625418.090909094</v>
      </c>
      <c r="V13" s="28">
        <f t="shared" ref="V13:V23" si="15">IFERROR(U13/U$19,"-")</f>
        <v>0.64992497913054992</v>
      </c>
    </row>
    <row r="14" spans="3:22" ht="20.100000000000001" customHeight="1" x14ac:dyDescent="0.4">
      <c r="C14" s="66"/>
      <c r="D14" s="69"/>
      <c r="E14" s="29" t="s">
        <v>28</v>
      </c>
      <c r="F14" s="30"/>
      <c r="G14" s="31">
        <v>22261481.857142858</v>
      </c>
      <c r="H14" s="16">
        <f t="shared" si="8"/>
        <v>0.17746350116097917</v>
      </c>
      <c r="I14" s="31">
        <v>37285332.73584906</v>
      </c>
      <c r="J14" s="16">
        <f t="shared" si="9"/>
        <v>0.29254200242934991</v>
      </c>
      <c r="K14" s="31">
        <v>37418009.84375</v>
      </c>
      <c r="L14" s="16">
        <f t="shared" si="10"/>
        <v>0.33652229619276064</v>
      </c>
      <c r="M14" s="31">
        <v>37089568.391304351</v>
      </c>
      <c r="N14" s="16">
        <f t="shared" si="11"/>
        <v>0.28603534426850441</v>
      </c>
      <c r="O14" s="31">
        <v>39772106.394366197</v>
      </c>
      <c r="P14" s="16">
        <f t="shared" si="12"/>
        <v>0.31299807018584236</v>
      </c>
      <c r="Q14" s="31">
        <v>40053482.138888888</v>
      </c>
      <c r="R14" s="16">
        <f t="shared" si="13"/>
        <v>0.32116945243606476</v>
      </c>
      <c r="S14" s="31">
        <v>36252788.065789476</v>
      </c>
      <c r="T14" s="16">
        <f t="shared" si="14"/>
        <v>0.32405461708297922</v>
      </c>
      <c r="U14" s="31">
        <v>31068358.464646466</v>
      </c>
      <c r="V14" s="16">
        <f t="shared" si="15"/>
        <v>0.30768721654137471</v>
      </c>
    </row>
    <row r="15" spans="3:22" ht="20.100000000000001" customHeight="1" x14ac:dyDescent="0.4">
      <c r="C15" s="66"/>
      <c r="D15" s="69"/>
      <c r="E15" s="29" t="s">
        <v>29</v>
      </c>
      <c r="F15" s="30"/>
      <c r="G15" s="31">
        <v>8787382.2653061226</v>
      </c>
      <c r="H15" s="16">
        <f t="shared" si="8"/>
        <v>7.0051025032763323E-2</v>
      </c>
      <c r="I15" s="31">
        <v>3420971.0566037735</v>
      </c>
      <c r="J15" s="16">
        <f t="shared" si="9"/>
        <v>2.6841056515220264E-2</v>
      </c>
      <c r="K15" s="31">
        <v>2362608.28125</v>
      </c>
      <c r="L15" s="16">
        <f t="shared" si="10"/>
        <v>2.1248333813859523E-2</v>
      </c>
      <c r="M15" s="31">
        <v>5803163.8695652178</v>
      </c>
      <c r="N15" s="16">
        <f t="shared" si="11"/>
        <v>4.4754092519092216E-2</v>
      </c>
      <c r="O15" s="31">
        <v>5733945.6760563385</v>
      </c>
      <c r="P15" s="16">
        <f t="shared" si="12"/>
        <v>4.5124940413272002E-2</v>
      </c>
      <c r="Q15" s="31">
        <v>4488286.2407407407</v>
      </c>
      <c r="R15" s="16">
        <f t="shared" si="13"/>
        <v>3.5989391117518837E-2</v>
      </c>
      <c r="S15" s="31">
        <v>3198568.7236842103</v>
      </c>
      <c r="T15" s="16">
        <f t="shared" si="14"/>
        <v>2.8591206863485364E-2</v>
      </c>
      <c r="U15" s="31">
        <v>3653265.9898989899</v>
      </c>
      <c r="V15" s="16">
        <f t="shared" si="15"/>
        <v>3.6180322980256342E-2</v>
      </c>
    </row>
    <row r="16" spans="3:22" ht="20.100000000000001" customHeight="1" x14ac:dyDescent="0.4">
      <c r="C16" s="66"/>
      <c r="D16" s="70"/>
      <c r="E16" s="13" t="s">
        <v>30</v>
      </c>
      <c r="F16" s="20"/>
      <c r="G16" s="31">
        <v>1213125.306122449</v>
      </c>
      <c r="H16" s="16">
        <f t="shared" si="8"/>
        <v>9.6707607136403435E-3</v>
      </c>
      <c r="I16" s="31">
        <v>328313.64150943398</v>
      </c>
      <c r="J16" s="16">
        <f t="shared" si="9"/>
        <v>2.5759601179499679E-3</v>
      </c>
      <c r="K16" s="31">
        <v>585167.859375</v>
      </c>
      <c r="L16" s="16">
        <f t="shared" si="10"/>
        <v>5.2627607004590519E-3</v>
      </c>
      <c r="M16" s="31">
        <v>325662.60869565216</v>
      </c>
      <c r="N16" s="16">
        <f t="shared" si="11"/>
        <v>2.5115152436090186E-3</v>
      </c>
      <c r="O16" s="31">
        <v>904737.39436619717</v>
      </c>
      <c r="P16" s="16">
        <f t="shared" si="12"/>
        <v>7.1200920477699492E-3</v>
      </c>
      <c r="Q16" s="31">
        <v>1052411.4351851852</v>
      </c>
      <c r="R16" s="16">
        <f t="shared" si="13"/>
        <v>8.4387770132900459E-3</v>
      </c>
      <c r="S16" s="31">
        <v>507764.75</v>
      </c>
      <c r="T16" s="16">
        <f t="shared" si="14"/>
        <v>4.538782267749464E-3</v>
      </c>
      <c r="U16" s="31">
        <v>555519.34343434346</v>
      </c>
      <c r="V16" s="16">
        <f t="shared" si="15"/>
        <v>5.5016167239961113E-3</v>
      </c>
    </row>
    <row r="17" spans="3:22" ht="20.100000000000001" customHeight="1" x14ac:dyDescent="0.4">
      <c r="C17" s="66"/>
      <c r="D17" s="32" t="s">
        <v>31</v>
      </c>
      <c r="E17" s="13" t="s">
        <v>32</v>
      </c>
      <c r="F17" s="20"/>
      <c r="G17" s="31">
        <v>140886.16326530612</v>
      </c>
      <c r="H17" s="16">
        <f t="shared" si="8"/>
        <v>1.1231126462579273E-3</v>
      </c>
      <c r="I17" s="31">
        <v>199533.71698113208</v>
      </c>
      <c r="J17" s="16">
        <f t="shared" si="9"/>
        <v>1.5655484029436625E-3</v>
      </c>
      <c r="K17" s="31">
        <v>282219.484375</v>
      </c>
      <c r="L17" s="16">
        <f t="shared" si="10"/>
        <v>2.5381667627113382E-3</v>
      </c>
      <c r="M17" s="31">
        <v>295320.21739130432</v>
      </c>
      <c r="N17" s="16">
        <f t="shared" si="11"/>
        <v>2.2775142368811107E-3</v>
      </c>
      <c r="O17" s="31">
        <v>298603.18309859157</v>
      </c>
      <c r="P17" s="16">
        <f t="shared" si="12"/>
        <v>2.3499439314194335E-3</v>
      </c>
      <c r="Q17" s="31">
        <v>346856.48148148146</v>
      </c>
      <c r="R17" s="16">
        <f t="shared" si="13"/>
        <v>2.7812739437989287E-3</v>
      </c>
      <c r="S17" s="31">
        <v>1247842.5</v>
      </c>
      <c r="T17" s="16">
        <f t="shared" si="14"/>
        <v>1.115415241397549E-2</v>
      </c>
      <c r="U17" s="31">
        <v>240430.77777777778</v>
      </c>
      <c r="V17" s="16">
        <f t="shared" si="15"/>
        <v>2.3811195840779051E-3</v>
      </c>
    </row>
    <row r="18" spans="3:22" ht="20.100000000000001" customHeight="1" thickBot="1" x14ac:dyDescent="0.45">
      <c r="C18" s="74"/>
      <c r="D18" s="33" t="s">
        <v>33</v>
      </c>
      <c r="E18" s="33" t="s">
        <v>34</v>
      </c>
      <c r="F18" s="34"/>
      <c r="G18" s="35">
        <v>574791.42857142852</v>
      </c>
      <c r="H18" s="36">
        <f t="shared" si="8"/>
        <v>4.5821073370673768E-3</v>
      </c>
      <c r="I18" s="35">
        <v>2126972.4905660376</v>
      </c>
      <c r="J18" s="36">
        <f t="shared" si="9"/>
        <v>1.6688299281397329E-2</v>
      </c>
      <c r="K18" s="35">
        <v>49170.03125</v>
      </c>
      <c r="L18" s="36">
        <f t="shared" si="10"/>
        <v>4.4221517630723593E-4</v>
      </c>
      <c r="M18" s="35">
        <v>585488.86956521741</v>
      </c>
      <c r="N18" s="36">
        <f t="shared" si="11"/>
        <v>4.5152995204637619E-3</v>
      </c>
      <c r="O18" s="35">
        <v>3216392.6901408453</v>
      </c>
      <c r="P18" s="36">
        <f t="shared" si="12"/>
        <v>2.5312330581428275E-2</v>
      </c>
      <c r="Q18" s="35">
        <v>243432.41666666666</v>
      </c>
      <c r="R18" s="36">
        <f t="shared" si="13"/>
        <v>1.9519665155432638E-3</v>
      </c>
      <c r="S18" s="35">
        <v>-498977.60526315792</v>
      </c>
      <c r="T18" s="36">
        <f t="shared" si="14"/>
        <v>-4.46023617585213E-3</v>
      </c>
      <c r="U18" s="35">
        <v>217682.35353535353</v>
      </c>
      <c r="V18" s="36">
        <f t="shared" si="15"/>
        <v>2.1558292989854806E-3</v>
      </c>
    </row>
    <row r="19" spans="3:22" ht="20.100000000000001" customHeight="1" thickTop="1" x14ac:dyDescent="0.4">
      <c r="C19" s="37" t="s">
        <v>35</v>
      </c>
      <c r="D19" s="38"/>
      <c r="E19" s="39"/>
      <c r="F19" s="39"/>
      <c r="G19" s="40">
        <f>G6+G7+G8+G10+G11</f>
        <v>125442593.61224489</v>
      </c>
      <c r="H19" s="41">
        <f t="shared" si="8"/>
        <v>1</v>
      </c>
      <c r="I19" s="42">
        <f>I6+I7+I8+I10+I11</f>
        <v>127452921.03773585</v>
      </c>
      <c r="J19" s="41">
        <f t="shared" si="9"/>
        <v>1</v>
      </c>
      <c r="K19" s="42">
        <f>K6+K7+K8+K10+K11</f>
        <v>111190284.46875</v>
      </c>
      <c r="L19" s="41">
        <f t="shared" si="10"/>
        <v>1</v>
      </c>
      <c r="M19" s="42">
        <f>M6+M7+M8+M10+M11</f>
        <v>129667781.04347825</v>
      </c>
      <c r="N19" s="41">
        <f t="shared" si="11"/>
        <v>1</v>
      </c>
      <c r="O19" s="42">
        <f>O6+O7+O8+O10+O11</f>
        <v>127068216.0140845</v>
      </c>
      <c r="P19" s="41">
        <f t="shared" si="12"/>
        <v>1</v>
      </c>
      <c r="Q19" s="42">
        <f>Q6+Q7+Q8+Q10+Q11</f>
        <v>124711369.13888888</v>
      </c>
      <c r="R19" s="41">
        <f t="shared" si="13"/>
        <v>1</v>
      </c>
      <c r="S19" s="42">
        <f>S6+S7+S8+S10+S11</f>
        <v>111872462.71052632</v>
      </c>
      <c r="T19" s="41">
        <f t="shared" si="14"/>
        <v>1</v>
      </c>
      <c r="U19" s="42">
        <f>U6+U7+U8+U10+U11</f>
        <v>100973835.74747474</v>
      </c>
      <c r="V19" s="41">
        <f t="shared" si="15"/>
        <v>1</v>
      </c>
    </row>
    <row r="20" spans="3:22" ht="20.100000000000001" customHeight="1" x14ac:dyDescent="0.4">
      <c r="C20" s="43" t="s">
        <v>36</v>
      </c>
      <c r="D20" s="14"/>
      <c r="E20" s="14"/>
      <c r="F20" s="14"/>
      <c r="G20" s="44">
        <f>(G13+G14+G15+G16)+G17+G18</f>
        <v>119520867.12244897</v>
      </c>
      <c r="H20" s="41">
        <f t="shared" si="8"/>
        <v>0.95279333502860641</v>
      </c>
      <c r="I20" s="45">
        <f>(I13+I14+I15+I16)+I17+I18</f>
        <v>126703980.13207546</v>
      </c>
      <c r="J20" s="41">
        <f t="shared" si="9"/>
        <v>0.99412378390732492</v>
      </c>
      <c r="K20" s="45">
        <f>(K13+K14+K15+K16)+K17+K18</f>
        <v>114594023.171875</v>
      </c>
      <c r="L20" s="41">
        <f t="shared" si="10"/>
        <v>1.0306118355518878</v>
      </c>
      <c r="M20" s="45">
        <f>(M13+M14+M15+M16)+M17+M18</f>
        <v>131780994.2173913</v>
      </c>
      <c r="N20" s="41">
        <f t="shared" si="11"/>
        <v>1.0162971337745379</v>
      </c>
      <c r="O20" s="45">
        <f>(O13+O14+O15+O16)+O17+O18</f>
        <v>128291464.36619717</v>
      </c>
      <c r="P20" s="41">
        <f t="shared" si="12"/>
        <v>1.0096267059575077</v>
      </c>
      <c r="Q20" s="45">
        <f>(Q13+Q14+Q15+Q16)+Q17+Q18</f>
        <v>127493210.63888888</v>
      </c>
      <c r="R20" s="41">
        <f t="shared" si="13"/>
        <v>1.0223062381498027</v>
      </c>
      <c r="S20" s="45">
        <f>(S13+S14+S15+S16)+S17+S18</f>
        <v>115840034.57894737</v>
      </c>
      <c r="T20" s="41">
        <f t="shared" si="14"/>
        <v>1.0354651338881067</v>
      </c>
      <c r="U20" s="45">
        <f>(U13+U14+U15+U16)+U17+U18</f>
        <v>101360675.02020203</v>
      </c>
      <c r="V20" s="41">
        <f t="shared" si="15"/>
        <v>1.0038310842592404</v>
      </c>
    </row>
    <row r="21" spans="3:22" ht="20.100000000000001" customHeight="1" thickBot="1" x14ac:dyDescent="0.45">
      <c r="C21" s="46" t="s">
        <v>37</v>
      </c>
      <c r="D21" s="47"/>
      <c r="E21" s="47"/>
      <c r="F21" s="47"/>
      <c r="G21" s="48">
        <f>G19-G20</f>
        <v>5921726.4897959232</v>
      </c>
      <c r="H21" s="49">
        <f t="shared" si="8"/>
        <v>4.72066649713936E-2</v>
      </c>
      <c r="I21" s="48">
        <f>I19-I20</f>
        <v>748940.90566039085</v>
      </c>
      <c r="J21" s="49">
        <f t="shared" si="9"/>
        <v>5.876216092675089E-3</v>
      </c>
      <c r="K21" s="48">
        <f>K19-K20</f>
        <v>-3403738.703125</v>
      </c>
      <c r="L21" s="49">
        <f t="shared" si="10"/>
        <v>-3.0611835551887807E-2</v>
      </c>
      <c r="M21" s="48">
        <f>M19-M20</f>
        <v>-2113213.1739130467</v>
      </c>
      <c r="N21" s="49">
        <f t="shared" si="11"/>
        <v>-1.6297133774537838E-2</v>
      </c>
      <c r="O21" s="48">
        <f>O19-O20</f>
        <v>-1223248.3521126658</v>
      </c>
      <c r="P21" s="49">
        <f t="shared" si="12"/>
        <v>-9.6267059575077252E-3</v>
      </c>
      <c r="Q21" s="48">
        <f>Q19-Q20</f>
        <v>-2781841.5</v>
      </c>
      <c r="R21" s="49">
        <f t="shared" si="13"/>
        <v>-2.2306238149802617E-2</v>
      </c>
      <c r="S21" s="48">
        <f>S19-S20</f>
        <v>-3967571.8684210479</v>
      </c>
      <c r="T21" s="49">
        <f t="shared" si="14"/>
        <v>-3.5465133888106772E-2</v>
      </c>
      <c r="U21" s="48">
        <f>U19-U20</f>
        <v>-386839.27272728086</v>
      </c>
      <c r="V21" s="49">
        <f t="shared" si="15"/>
        <v>-3.831084259240447E-3</v>
      </c>
    </row>
    <row r="22" spans="3:22" ht="20.100000000000001" customHeight="1" x14ac:dyDescent="0.4">
      <c r="C22" s="50" t="s">
        <v>38</v>
      </c>
      <c r="D22" s="51"/>
      <c r="E22" s="51"/>
      <c r="F22" s="51"/>
      <c r="G22" s="52">
        <v>-12419482.122448979</v>
      </c>
      <c r="H22" s="41">
        <f t="shared" si="8"/>
        <v>-9.9005304058355101E-2</v>
      </c>
      <c r="I22" s="52">
        <v>-17824777.207547169</v>
      </c>
      <c r="J22" s="41">
        <f t="shared" si="9"/>
        <v>-0.13985381474520828</v>
      </c>
      <c r="K22" s="52">
        <v>-10149235.578125</v>
      </c>
      <c r="L22" s="41">
        <f t="shared" si="10"/>
        <v>-9.1278079075132149E-2</v>
      </c>
      <c r="M22" s="52">
        <v>-14819022.347826088</v>
      </c>
      <c r="N22" s="41">
        <f t="shared" si="11"/>
        <v>-0.11428453721173185</v>
      </c>
      <c r="O22" s="52">
        <v>-38457360.492957748</v>
      </c>
      <c r="P22" s="41">
        <f t="shared" si="12"/>
        <v>-0.30265129785638178</v>
      </c>
      <c r="Q22" s="52">
        <v>-11392661.694444444</v>
      </c>
      <c r="R22" s="41">
        <f t="shared" si="13"/>
        <v>-9.1352230138349574E-2</v>
      </c>
      <c r="S22" s="52">
        <v>-17472164.605263159</v>
      </c>
      <c r="T22" s="41">
        <f t="shared" si="14"/>
        <v>-0.15617931510521013</v>
      </c>
      <c r="U22" s="52">
        <v>-9825216.4949494954</v>
      </c>
      <c r="V22" s="41">
        <f t="shared" si="15"/>
        <v>-9.7304578183217277E-2</v>
      </c>
    </row>
    <row r="23" spans="3:22" ht="20.100000000000001" customHeight="1" thickBot="1" x14ac:dyDescent="0.45">
      <c r="C23" s="53" t="s">
        <v>39</v>
      </c>
      <c r="D23" s="54"/>
      <c r="E23" s="54"/>
      <c r="F23" s="54"/>
      <c r="G23" s="55">
        <f>G21+G22</f>
        <v>-6497755.6326530557</v>
      </c>
      <c r="H23" s="56">
        <f t="shared" si="8"/>
        <v>-5.1798639086961508E-2</v>
      </c>
      <c r="I23" s="55">
        <f>I21+I22</f>
        <v>-17075836.301886778</v>
      </c>
      <c r="J23" s="56">
        <f t="shared" si="9"/>
        <v>-0.1339775986525332</v>
      </c>
      <c r="K23" s="55">
        <f>K21+K22</f>
        <v>-13552974.28125</v>
      </c>
      <c r="L23" s="56">
        <f t="shared" si="10"/>
        <v>-0.12188991462701995</v>
      </c>
      <c r="M23" s="55">
        <f>M21+M22</f>
        <v>-16932235.521739133</v>
      </c>
      <c r="N23" s="56">
        <f t="shared" si="11"/>
        <v>-0.13058167098626969</v>
      </c>
      <c r="O23" s="55">
        <f>O21+O22</f>
        <v>-39680608.845070414</v>
      </c>
      <c r="P23" s="56">
        <f t="shared" si="12"/>
        <v>-0.31227800381388948</v>
      </c>
      <c r="Q23" s="55">
        <f>Q21+Q22</f>
        <v>-14174503.194444444</v>
      </c>
      <c r="R23" s="56">
        <f t="shared" si="13"/>
        <v>-0.1136584682881522</v>
      </c>
      <c r="S23" s="55">
        <f>S21+S22</f>
        <v>-21439736.473684207</v>
      </c>
      <c r="T23" s="56">
        <f t="shared" si="14"/>
        <v>-0.1916444489933169</v>
      </c>
      <c r="U23" s="55">
        <f>U21+U22</f>
        <v>-10212055.767676776</v>
      </c>
      <c r="V23" s="56">
        <f t="shared" si="15"/>
        <v>-0.10113566244245772</v>
      </c>
    </row>
    <row r="24" spans="3:22" ht="20.100000000000001" customHeight="1" x14ac:dyDescent="0.4">
      <c r="C24" s="1" t="s">
        <v>40</v>
      </c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</row>
    <row r="25" spans="3:22" ht="9.9499999999999993" customHeight="1" thickBot="1" x14ac:dyDescent="0.4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ht="20.100000000000001" customHeight="1" x14ac:dyDescent="0.4">
      <c r="C26" s="58" t="s">
        <v>41</v>
      </c>
      <c r="D26" s="14"/>
      <c r="E26" s="14"/>
      <c r="F26" s="14"/>
      <c r="G26" s="59">
        <v>49</v>
      </c>
      <c r="H26" s="60" t="s">
        <v>42</v>
      </c>
      <c r="I26" s="59">
        <v>53</v>
      </c>
      <c r="J26" s="60" t="s">
        <v>42</v>
      </c>
      <c r="K26" s="59">
        <v>64</v>
      </c>
      <c r="L26" s="60" t="s">
        <v>42</v>
      </c>
      <c r="M26" s="59">
        <v>23</v>
      </c>
      <c r="N26" s="60" t="s">
        <v>42</v>
      </c>
      <c r="O26" s="59">
        <v>71</v>
      </c>
      <c r="P26" s="60" t="s">
        <v>42</v>
      </c>
      <c r="Q26" s="59">
        <v>108</v>
      </c>
      <c r="R26" s="60" t="s">
        <v>42</v>
      </c>
      <c r="S26" s="59">
        <v>76</v>
      </c>
      <c r="T26" s="60" t="s">
        <v>42</v>
      </c>
      <c r="U26" s="59">
        <v>99</v>
      </c>
      <c r="V26" s="60" t="s">
        <v>42</v>
      </c>
    </row>
    <row r="27" spans="3:22" ht="20.100000000000001" customHeight="1" x14ac:dyDescent="0.4">
      <c r="C27" s="58" t="s">
        <v>43</v>
      </c>
      <c r="D27" s="14"/>
      <c r="E27" s="14"/>
      <c r="F27" s="14"/>
      <c r="G27" s="61">
        <v>214.53191489361703</v>
      </c>
      <c r="H27" s="62" t="s">
        <v>44</v>
      </c>
      <c r="I27" s="61">
        <v>239.98</v>
      </c>
      <c r="J27" s="62" t="s">
        <v>44</v>
      </c>
      <c r="K27" s="61">
        <v>218.86885245901638</v>
      </c>
      <c r="L27" s="62" t="s">
        <v>44</v>
      </c>
      <c r="M27" s="61">
        <v>282.54545454545456</v>
      </c>
      <c r="N27" s="62" t="s">
        <v>44</v>
      </c>
      <c r="O27" s="61">
        <v>260.2</v>
      </c>
      <c r="P27" s="62" t="s">
        <v>44</v>
      </c>
      <c r="Q27" s="61">
        <v>261.74509803921569</v>
      </c>
      <c r="R27" s="62" t="s">
        <v>44</v>
      </c>
      <c r="S27" s="61">
        <v>238.125</v>
      </c>
      <c r="T27" s="62" t="s">
        <v>44</v>
      </c>
      <c r="U27" s="61">
        <v>222.86458333333334</v>
      </c>
      <c r="V27" s="62" t="s">
        <v>44</v>
      </c>
    </row>
    <row r="28" spans="3:22" ht="20.100000000000001" customHeight="1" thickBot="1" x14ac:dyDescent="0.45">
      <c r="C28" s="58" t="s">
        <v>45</v>
      </c>
      <c r="D28" s="14"/>
      <c r="E28" s="14"/>
      <c r="F28" s="14"/>
      <c r="G28" s="63">
        <v>192.9591836734694</v>
      </c>
      <c r="H28" s="64" t="s">
        <v>44</v>
      </c>
      <c r="I28" s="63">
        <v>201.43396226415095</v>
      </c>
      <c r="J28" s="64" t="s">
        <v>44</v>
      </c>
      <c r="K28" s="63">
        <v>180.390625</v>
      </c>
      <c r="L28" s="64" t="s">
        <v>44</v>
      </c>
      <c r="M28" s="63">
        <v>215.04347826086956</v>
      </c>
      <c r="N28" s="64" t="s">
        <v>44</v>
      </c>
      <c r="O28" s="63">
        <v>215.73239436619718</v>
      </c>
      <c r="P28" s="64" t="s">
        <v>44</v>
      </c>
      <c r="Q28" s="63">
        <v>204.28703703703704</v>
      </c>
      <c r="R28" s="64" t="s">
        <v>44</v>
      </c>
      <c r="S28" s="63">
        <v>186.68421052631578</v>
      </c>
      <c r="T28" s="64" t="s">
        <v>44</v>
      </c>
      <c r="U28" s="63">
        <v>180.91919191919192</v>
      </c>
      <c r="V28" s="64" t="s">
        <v>44</v>
      </c>
    </row>
    <row r="29" spans="3:22" ht="9.9499999999999993" customHeight="1" x14ac:dyDescent="0.4"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</row>
  </sheetData>
  <mergeCells count="15">
    <mergeCell ref="C2:F4"/>
    <mergeCell ref="G2:V2"/>
    <mergeCell ref="G3:H3"/>
    <mergeCell ref="I3:J3"/>
    <mergeCell ref="K3:L3"/>
    <mergeCell ref="M3:N3"/>
    <mergeCell ref="O3:P3"/>
    <mergeCell ref="Q3:R3"/>
    <mergeCell ref="S3:T3"/>
    <mergeCell ref="U3:V3"/>
    <mergeCell ref="C6:C12"/>
    <mergeCell ref="D6:D9"/>
    <mergeCell ref="D11:D12"/>
    <mergeCell ref="C13:C18"/>
    <mergeCell ref="D13:D16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1"/>
  <colBreaks count="1" manualBreakCount="1">
    <brk id="22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</vt:lpstr>
      <vt:lpstr>表14!Print_Area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2021-07-08T10:23:31Z</dcterms:created>
  <dcterms:modified xsi:type="dcterms:W3CDTF">2021-07-08T10:23:55Z</dcterms:modified>
</cp:coreProperties>
</file>