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9200" windowHeight="6975"/>
  </bookViews>
  <sheets>
    <sheet name="表15" sheetId="2" r:id="rId1"/>
  </sheets>
  <externalReferences>
    <externalReference r:id="rId2"/>
  </externalReferences>
  <definedNames>
    <definedName name="_1__2__C【類型】" localSheetId="0">#REF!</definedName>
    <definedName name="_1__2__C【類型】">#REF!</definedName>
    <definedName name="_6_A【条例の状況】" localSheetId="0">#REF!</definedName>
    <definedName name="_6_A【条例の状況】">#REF!</definedName>
    <definedName name="anscount" hidden="1">1</definedName>
    <definedName name="_xlnm.Print_Area" localSheetId="0">表15!$A$1:$P$28</definedName>
    <definedName name="sencount" hidden="1">1</definedName>
    <definedName name="回答者数">[1]ｼｽﾃﾑ管理!$I$3</definedName>
    <definedName name="基金の助成" localSheetId="0">#REF!</definedName>
    <definedName name="基金の助成">#REF!</definedName>
    <definedName name="公私" localSheetId="0">#REF!</definedName>
    <definedName name="公私">#REF!</definedName>
    <definedName name="施設形態" localSheetId="0">#REF!</definedName>
    <definedName name="施設形態">#REF!</definedName>
    <definedName name="主体" localSheetId="0">#REF!</definedName>
    <definedName name="主体">#REF!</definedName>
    <definedName name="特例委任" localSheetId="0">#REF!</definedName>
    <definedName name="特例委任">#REF!</definedName>
    <definedName name="特例委任２" localSheetId="0">#REF!</definedName>
    <definedName name="特例委任２">#REF!</definedName>
    <definedName name="独自の措置" localSheetId="0">#REF!</definedName>
    <definedName name="独自の措置">#REF!</definedName>
    <definedName name="認定月" localSheetId="0">#REF!</definedName>
    <definedName name="認定月">#REF!</definedName>
    <definedName name="認定日" localSheetId="0">#REF!</definedName>
    <definedName name="認定日">#REF!</definedName>
    <definedName name="認定年" localSheetId="0">#REF!</definedName>
    <definedName name="認定年">#REF!</definedName>
    <definedName name="類型" localSheetId="0">#REF!</definedName>
    <definedName name="類型">#REF!</definedName>
  </definedNames>
  <calcPr calcId="162913"/>
</workbook>
</file>

<file path=xl/calcChain.xml><?xml version="1.0" encoding="utf-8"?>
<calcChain xmlns="http://schemas.openxmlformats.org/spreadsheetml/2006/main">
  <c r="O20" i="2" l="1"/>
  <c r="P20" i="2" s="1"/>
  <c r="M20" i="2"/>
  <c r="N20" i="2" s="1"/>
  <c r="K20" i="2"/>
  <c r="L20" i="2" s="1"/>
  <c r="I20" i="2"/>
  <c r="J20" i="2" s="1"/>
  <c r="O19" i="2"/>
  <c r="P22" i="2" s="1"/>
  <c r="M19" i="2"/>
  <c r="N19" i="2" s="1"/>
  <c r="K19" i="2"/>
  <c r="L22" i="2" s="1"/>
  <c r="I19" i="2"/>
  <c r="J19" i="2" s="1"/>
  <c r="N18" i="2"/>
  <c r="J18" i="2"/>
  <c r="N17" i="2"/>
  <c r="J17" i="2"/>
  <c r="N16" i="2"/>
  <c r="J16" i="2"/>
  <c r="N15" i="2"/>
  <c r="J15" i="2"/>
  <c r="N14" i="2"/>
  <c r="J14" i="2"/>
  <c r="N13" i="2"/>
  <c r="J13" i="2"/>
  <c r="P12" i="2"/>
  <c r="N12" i="2"/>
  <c r="L12" i="2"/>
  <c r="J12" i="2"/>
  <c r="P11" i="2"/>
  <c r="N11" i="2"/>
  <c r="L11" i="2"/>
  <c r="J11" i="2"/>
  <c r="P10" i="2"/>
  <c r="N10" i="2"/>
  <c r="L10" i="2"/>
  <c r="J10" i="2"/>
  <c r="P9" i="2"/>
  <c r="N9" i="2"/>
  <c r="L9" i="2"/>
  <c r="J9" i="2"/>
  <c r="P8" i="2"/>
  <c r="N8" i="2"/>
  <c r="L8" i="2"/>
  <c r="J8" i="2"/>
  <c r="P7" i="2"/>
  <c r="N7" i="2"/>
  <c r="L7" i="2"/>
  <c r="J7" i="2"/>
  <c r="P6" i="2"/>
  <c r="N6" i="2"/>
  <c r="L6" i="2"/>
  <c r="J6" i="2"/>
  <c r="I21" i="2" l="1"/>
  <c r="K21" i="2"/>
  <c r="M21" i="2"/>
  <c r="O21" i="2"/>
  <c r="J22" i="2"/>
  <c r="N22" i="2"/>
  <c r="L13" i="2"/>
  <c r="P13" i="2"/>
  <c r="L14" i="2"/>
  <c r="P14" i="2"/>
  <c r="L15" i="2"/>
  <c r="P15" i="2"/>
  <c r="L16" i="2"/>
  <c r="P16" i="2"/>
  <c r="L17" i="2"/>
  <c r="P17" i="2"/>
  <c r="L18" i="2"/>
  <c r="P18" i="2"/>
  <c r="L19" i="2"/>
  <c r="P19" i="2"/>
  <c r="P21" i="2" l="1"/>
  <c r="O23" i="2"/>
  <c r="P23" i="2" s="1"/>
  <c r="L21" i="2"/>
  <c r="K23" i="2"/>
  <c r="L23" i="2" s="1"/>
  <c r="N21" i="2"/>
  <c r="M23" i="2"/>
  <c r="N23" i="2" s="1"/>
  <c r="J21" i="2"/>
  <c r="I23" i="2"/>
  <c r="J23" i="2" s="1"/>
</calcChain>
</file>

<file path=xl/sharedStrings.xml><?xml version="1.0" encoding="utf-8"?>
<sst xmlns="http://schemas.openxmlformats.org/spreadsheetml/2006/main" count="112" uniqueCount="45">
  <si>
    <t>科目</t>
    <rPh sb="0" eb="2">
      <t>カモク</t>
    </rPh>
    <phoneticPr fontId="2"/>
  </si>
  <si>
    <t>私立</t>
    <rPh sb="0" eb="2">
      <t>シリツ</t>
    </rPh>
    <phoneticPr fontId="6"/>
  </si>
  <si>
    <t>４０名以下</t>
    <phoneticPr fontId="7"/>
  </si>
  <si>
    <t>４１～９０名</t>
    <phoneticPr fontId="7"/>
  </si>
  <si>
    <t>９１～１２０名</t>
    <phoneticPr fontId="7"/>
  </si>
  <si>
    <t>１２１～１５０名</t>
    <phoneticPr fontId="7"/>
  </si>
  <si>
    <t>１５１名以上</t>
    <phoneticPr fontId="7"/>
  </si>
  <si>
    <t>金額</t>
    <rPh sb="0" eb="2">
      <t>キンガク</t>
    </rPh>
    <phoneticPr fontId="2"/>
  </si>
  <si>
    <t>構成割合</t>
    <rPh sb="0" eb="2">
      <t>コウセイ</t>
    </rPh>
    <rPh sb="2" eb="4">
      <t>ワリアイ</t>
    </rPh>
    <phoneticPr fontId="2"/>
  </si>
  <si>
    <t>千円</t>
    <rPh sb="0" eb="2">
      <t>センエン</t>
    </rPh>
    <phoneticPr fontId="8"/>
  </si>
  <si>
    <t>％</t>
    <phoneticPr fontId="8"/>
  </si>
  <si>
    <t>収益</t>
    <rPh sb="0" eb="2">
      <t>シュウエキ</t>
    </rPh>
    <phoneticPr fontId="2"/>
  </si>
  <si>
    <t>Ⅰ　教育活動収入</t>
    <rPh sb="2" eb="4">
      <t>キョウイク</t>
    </rPh>
    <rPh sb="4" eb="6">
      <t>カツドウ</t>
    </rPh>
    <rPh sb="6" eb="8">
      <t>シュウニュウ</t>
    </rPh>
    <phoneticPr fontId="2"/>
  </si>
  <si>
    <t>１　学生生徒等納付金</t>
    <rPh sb="2" eb="4">
      <t>ガクセイ</t>
    </rPh>
    <rPh sb="4" eb="6">
      <t>セイト</t>
    </rPh>
    <rPh sb="6" eb="7">
      <t>トウ</t>
    </rPh>
    <rPh sb="7" eb="10">
      <t>ノウフキン</t>
    </rPh>
    <phoneticPr fontId="7"/>
  </si>
  <si>
    <t>*</t>
  </si>
  <si>
    <t>２　経常費等補助金</t>
    <rPh sb="2" eb="4">
      <t>ケイジョウ</t>
    </rPh>
    <rPh sb="5" eb="6">
      <t>トウ</t>
    </rPh>
    <rPh sb="6" eb="9">
      <t>ホジョキン</t>
    </rPh>
    <phoneticPr fontId="7"/>
  </si>
  <si>
    <t>３　付随事業収入</t>
    <rPh sb="2" eb="4">
      <t>フズイ</t>
    </rPh>
    <rPh sb="4" eb="6">
      <t>ジギョウ</t>
    </rPh>
    <rPh sb="6" eb="8">
      <t>シュウニュウ</t>
    </rPh>
    <phoneticPr fontId="7"/>
  </si>
  <si>
    <t>４　その他収入</t>
    <rPh sb="4" eb="5">
      <t>タ</t>
    </rPh>
    <rPh sb="5" eb="7">
      <t>シュウニュウ</t>
    </rPh>
    <phoneticPr fontId="7"/>
  </si>
  <si>
    <t>Ⅱ　教育活動外収入</t>
    <rPh sb="2" eb="4">
      <t>キョウイク</t>
    </rPh>
    <rPh sb="4" eb="6">
      <t>カツドウ</t>
    </rPh>
    <rPh sb="6" eb="7">
      <t>ガイ</t>
    </rPh>
    <rPh sb="7" eb="9">
      <t>シュウニュウ</t>
    </rPh>
    <phoneticPr fontId="7"/>
  </si>
  <si>
    <t>１　借入金利息補助金収入</t>
    <rPh sb="2" eb="4">
      <t>カリイレ</t>
    </rPh>
    <rPh sb="4" eb="5">
      <t>キン</t>
    </rPh>
    <rPh sb="5" eb="7">
      <t>リソク</t>
    </rPh>
    <rPh sb="7" eb="10">
      <t>ホジョキン</t>
    </rPh>
    <rPh sb="10" eb="12">
      <t>シュウニュウ</t>
    </rPh>
    <phoneticPr fontId="7"/>
  </si>
  <si>
    <t>Ⅲ　特別収入</t>
    <rPh sb="2" eb="4">
      <t>トクベツ</t>
    </rPh>
    <rPh sb="4" eb="6">
      <t>シュウニュウ</t>
    </rPh>
    <phoneticPr fontId="7"/>
  </si>
  <si>
    <t>１　受取利息配当金収入</t>
    <phoneticPr fontId="2"/>
  </si>
  <si>
    <t>２　その他収入</t>
    <rPh sb="4" eb="5">
      <t>タ</t>
    </rPh>
    <rPh sb="5" eb="7">
      <t>シュウニュウ</t>
    </rPh>
    <phoneticPr fontId="2"/>
  </si>
  <si>
    <t>費用</t>
    <rPh sb="0" eb="2">
      <t>ヒヨウ</t>
    </rPh>
    <phoneticPr fontId="2"/>
  </si>
  <si>
    <t>Ⅳ　教育活動支出</t>
    <rPh sb="2" eb="4">
      <t>キョウイク</t>
    </rPh>
    <rPh sb="4" eb="6">
      <t>カツドウ</t>
    </rPh>
    <rPh sb="6" eb="8">
      <t>シシュツ</t>
    </rPh>
    <phoneticPr fontId="2"/>
  </si>
  <si>
    <t>１　人件費</t>
    <rPh sb="2" eb="5">
      <t>ジンケンヒ</t>
    </rPh>
    <phoneticPr fontId="9"/>
  </si>
  <si>
    <t>２　教育研究経費</t>
    <rPh sb="2" eb="4">
      <t>キョウイク</t>
    </rPh>
    <rPh sb="4" eb="6">
      <t>ケンキュウ</t>
    </rPh>
    <rPh sb="6" eb="8">
      <t>ケイヒ</t>
    </rPh>
    <phoneticPr fontId="7"/>
  </si>
  <si>
    <t>３　管理経費</t>
    <rPh sb="2" eb="4">
      <t>カンリ</t>
    </rPh>
    <rPh sb="4" eb="6">
      <t>ケイヒ</t>
    </rPh>
    <phoneticPr fontId="7"/>
  </si>
  <si>
    <t>４　その他支出</t>
    <rPh sb="4" eb="5">
      <t>タ</t>
    </rPh>
    <rPh sb="5" eb="7">
      <t>シシュツ</t>
    </rPh>
    <phoneticPr fontId="7"/>
  </si>
  <si>
    <t>Ⅴ　教育活動外支出</t>
    <rPh sb="2" eb="4">
      <t>キョウイク</t>
    </rPh>
    <rPh sb="4" eb="6">
      <t>カツドウ</t>
    </rPh>
    <rPh sb="6" eb="7">
      <t>ガイ</t>
    </rPh>
    <rPh sb="7" eb="9">
      <t>シシュツ</t>
    </rPh>
    <phoneticPr fontId="7"/>
  </si>
  <si>
    <t>１　借入金等利息</t>
    <rPh sb="2" eb="4">
      <t>カリイレ</t>
    </rPh>
    <rPh sb="4" eb="5">
      <t>キン</t>
    </rPh>
    <rPh sb="5" eb="6">
      <t>トウ</t>
    </rPh>
    <rPh sb="6" eb="8">
      <t>リソク</t>
    </rPh>
    <phoneticPr fontId="7"/>
  </si>
  <si>
    <t>Ⅵ　特別支出</t>
    <rPh sb="2" eb="4">
      <t>トクベツ</t>
    </rPh>
    <rPh sb="4" eb="6">
      <t>シシュツ</t>
    </rPh>
    <phoneticPr fontId="7"/>
  </si>
  <si>
    <t>１　法人本部帰属経費</t>
    <rPh sb="2" eb="4">
      <t>ホウジン</t>
    </rPh>
    <rPh sb="4" eb="6">
      <t>ホンブ</t>
    </rPh>
    <rPh sb="6" eb="8">
      <t>キゾク</t>
    </rPh>
    <rPh sb="8" eb="10">
      <t>ケイヒ</t>
    </rPh>
    <phoneticPr fontId="7"/>
  </si>
  <si>
    <t>①収益計：Ⅰ（４その他収入を除く）+Ⅱ+Ⅲ（１のみ）</t>
    <rPh sb="1" eb="3">
      <t>シュウエキ</t>
    </rPh>
    <rPh sb="3" eb="4">
      <t>ケイ</t>
    </rPh>
    <rPh sb="10" eb="11">
      <t>タ</t>
    </rPh>
    <rPh sb="11" eb="13">
      <t>シュウニュウ</t>
    </rPh>
    <rPh sb="14" eb="15">
      <t>ノゾ</t>
    </rPh>
    <phoneticPr fontId="7"/>
  </si>
  <si>
    <t>②費用計：Ⅳ+Ⅴ+Ⅵ</t>
    <rPh sb="1" eb="3">
      <t>ヒヨウ</t>
    </rPh>
    <rPh sb="3" eb="4">
      <t>ケイ</t>
    </rPh>
    <phoneticPr fontId="2"/>
  </si>
  <si>
    <t>③基本金組入前収支差：①－②</t>
    <rPh sb="1" eb="3">
      <t>キホン</t>
    </rPh>
    <rPh sb="3" eb="4">
      <t>キン</t>
    </rPh>
    <rPh sb="4" eb="6">
      <t>クミイ</t>
    </rPh>
    <rPh sb="6" eb="7">
      <t>マエ</t>
    </rPh>
    <rPh sb="7" eb="10">
      <t>シュウシサ</t>
    </rPh>
    <phoneticPr fontId="2"/>
  </si>
  <si>
    <t>④基本金組入額</t>
    <rPh sb="1" eb="3">
      <t>キホン</t>
    </rPh>
    <rPh sb="3" eb="4">
      <t>キン</t>
    </rPh>
    <rPh sb="4" eb="5">
      <t>ク</t>
    </rPh>
    <rPh sb="5" eb="6">
      <t>イ</t>
    </rPh>
    <rPh sb="6" eb="7">
      <t>ガク</t>
    </rPh>
    <phoneticPr fontId="2"/>
  </si>
  <si>
    <t>⑤収支差：③+④</t>
    <rPh sb="1" eb="4">
      <t>シュウシサ</t>
    </rPh>
    <phoneticPr fontId="2"/>
  </si>
  <si>
    <t>※構成割合は、収益計（①）に対する割合。</t>
    <rPh sb="1" eb="3">
      <t>コウセイ</t>
    </rPh>
    <rPh sb="3" eb="5">
      <t>ワリアイ</t>
    </rPh>
    <rPh sb="7" eb="9">
      <t>シュウエキ</t>
    </rPh>
    <rPh sb="9" eb="10">
      <t>ケイ</t>
    </rPh>
    <rPh sb="14" eb="15">
      <t>タイ</t>
    </rPh>
    <rPh sb="17" eb="19">
      <t>ワリアイ</t>
    </rPh>
    <phoneticPr fontId="2"/>
  </si>
  <si>
    <t>⑥施設数</t>
    <rPh sb="1" eb="4">
      <t>シセツスウ</t>
    </rPh>
    <phoneticPr fontId="2"/>
  </si>
  <si>
    <t>施設</t>
    <rPh sb="0" eb="2">
      <t>シセツ</t>
    </rPh>
    <phoneticPr fontId="8"/>
  </si>
  <si>
    <t>⑦平均利用定員数</t>
    <rPh sb="1" eb="3">
      <t>ヘイキン</t>
    </rPh>
    <rPh sb="3" eb="5">
      <t>リヨウ</t>
    </rPh>
    <rPh sb="5" eb="8">
      <t>テイインスウ</t>
    </rPh>
    <phoneticPr fontId="2"/>
  </si>
  <si>
    <t>人</t>
    <rPh sb="0" eb="1">
      <t>ニン</t>
    </rPh>
    <phoneticPr fontId="8"/>
  </si>
  <si>
    <t>⑧平均児童数</t>
    <rPh sb="1" eb="3">
      <t>ヘイキン</t>
    </rPh>
    <rPh sb="3" eb="5">
      <t>ジドウ</t>
    </rPh>
    <rPh sb="5" eb="6">
      <t>スウ</t>
    </rPh>
    <phoneticPr fontId="2"/>
  </si>
  <si>
    <t>第15表　Ⅰ収支の状況,私立幼稚園（新制度に移行していない園）,定員区分別（利用定員）</t>
    <rPh sb="0" eb="1">
      <t>ダイ</t>
    </rPh>
    <rPh sb="3" eb="4">
      <t>ヒョウ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</si>
</sst>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76" formatCode="#,##0_ ;[Red]\-#,##0\ "/>
    <numFmt numFmtId="177" formatCode="#,##0,;[Red]\-#,##0,"/>
    <numFmt numFmtId="178" formatCode="0.0%;[Red]\-0.0%"/>
    <numFmt numFmtId="179" formatCode="0.0%"/>
  </numFmts>
  <fonts count="11" x14ac:knownFonts="1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6"/>
      <name val="游ゴシック"/>
      <family val="2"/>
      <charset val="128"/>
      <scheme val="minor"/>
    </font>
    <font>
      <sz val="12"/>
      <name val="ＭＳ 明朝"/>
      <family val="1"/>
      <charset val="128"/>
    </font>
    <font>
      <sz val="10"/>
      <name val="Meiryo UI"/>
      <family val="3"/>
      <charset val="128"/>
    </font>
    <font>
      <sz val="11"/>
      <color theme="1"/>
      <name val="游ゴシック"/>
      <family val="3"/>
      <charset val="128"/>
      <scheme val="minor"/>
    </font>
    <font>
      <b/>
      <sz val="15"/>
      <color indexed="56"/>
      <name val="ＭＳ Ｐゴシック"/>
      <family val="3"/>
      <charset val="128"/>
    </font>
    <font>
      <sz val="6"/>
      <name val="ＭＳ 明朝"/>
      <family val="1"/>
      <charset val="128"/>
    </font>
    <font>
      <sz val="6"/>
      <name val="游ゴシック"/>
      <family val="3"/>
      <charset val="128"/>
      <scheme val="minor"/>
    </font>
    <font>
      <sz val="6"/>
      <name val="ＭＳ Ｐゴシック"/>
      <family val="3"/>
      <charset val="128"/>
    </font>
    <font>
      <sz val="12"/>
      <name val="Meiryo UI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auto="1"/>
      </left>
      <right/>
      <top style="thin">
        <color auto="1"/>
      </top>
      <bottom style="double">
        <color indexed="64"/>
      </bottom>
      <diagonal/>
    </border>
    <border>
      <left/>
      <right/>
      <top style="thin">
        <color auto="1"/>
      </top>
      <bottom style="double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double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8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0" fontId="3" fillId="0" borderId="0"/>
    <xf numFmtId="0" fontId="1" fillId="0" borderId="0">
      <alignment vertical="center"/>
    </xf>
    <xf numFmtId="0" fontId="5" fillId="0" borderId="0">
      <alignment vertical="center"/>
    </xf>
    <xf numFmtId="38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</cellStyleXfs>
  <cellXfs count="116">
    <xf numFmtId="0" fontId="0" fillId="0" borderId="0" xfId="0">
      <alignment vertical="center"/>
    </xf>
    <xf numFmtId="176" fontId="4" fillId="0" borderId="0" xfId="4" applyNumberFormat="1" applyFont="1">
      <alignment vertical="center"/>
    </xf>
    <xf numFmtId="176" fontId="4" fillId="2" borderId="14" xfId="5" applyNumberFormat="1" applyFont="1" applyFill="1" applyBorder="1" applyAlignment="1">
      <alignment horizontal="center" vertical="center" wrapText="1"/>
    </xf>
    <xf numFmtId="176" fontId="4" fillId="2" borderId="15" xfId="5" applyNumberFormat="1" applyFont="1" applyFill="1" applyBorder="1" applyAlignment="1">
      <alignment horizontal="center" vertical="center" wrapText="1"/>
    </xf>
    <xf numFmtId="176" fontId="4" fillId="0" borderId="16" xfId="4" applyNumberFormat="1" applyFont="1" applyFill="1" applyBorder="1" applyAlignment="1">
      <alignment horizontal="center" vertical="center"/>
    </xf>
    <xf numFmtId="176" fontId="4" fillId="0" borderId="17" xfId="4" applyNumberFormat="1" applyFont="1" applyFill="1" applyBorder="1" applyAlignment="1">
      <alignment horizontal="center" vertical="center"/>
    </xf>
    <xf numFmtId="176" fontId="4" fillId="0" borderId="18" xfId="4" applyNumberFormat="1" applyFont="1" applyFill="1" applyBorder="1" applyAlignment="1">
      <alignment horizontal="center" vertical="center"/>
    </xf>
    <xf numFmtId="176" fontId="4" fillId="0" borderId="19" xfId="5" applyNumberFormat="1" applyFont="1" applyFill="1" applyBorder="1" applyAlignment="1">
      <alignment horizontal="right" vertical="center" wrapText="1"/>
    </xf>
    <xf numFmtId="176" fontId="4" fillId="0" borderId="20" xfId="5" applyNumberFormat="1" applyFont="1" applyFill="1" applyBorder="1" applyAlignment="1">
      <alignment horizontal="right" vertical="center" wrapText="1"/>
    </xf>
    <xf numFmtId="176" fontId="4" fillId="0" borderId="7" xfId="5" applyNumberFormat="1" applyFont="1" applyFill="1" applyBorder="1" applyAlignment="1">
      <alignment vertical="center"/>
    </xf>
    <xf numFmtId="176" fontId="4" fillId="0" borderId="0" xfId="5" applyNumberFormat="1" applyFont="1" applyFill="1" applyBorder="1" applyAlignment="1">
      <alignment vertical="center"/>
    </xf>
    <xf numFmtId="177" fontId="4" fillId="0" borderId="21" xfId="1" applyNumberFormat="1" applyFont="1" applyFill="1" applyBorder="1" applyAlignment="1">
      <alignment horizontal="right" vertical="center"/>
    </xf>
    <xf numFmtId="178" fontId="4" fillId="0" borderId="23" xfId="2" applyNumberFormat="1" applyFont="1" applyFill="1" applyBorder="1" applyAlignment="1">
      <alignment horizontal="right" vertical="center"/>
    </xf>
    <xf numFmtId="177" fontId="4" fillId="0" borderId="21" xfId="6" applyNumberFormat="1" applyFont="1" applyFill="1" applyBorder="1" applyAlignment="1">
      <alignment horizontal="right" vertical="center"/>
    </xf>
    <xf numFmtId="178" fontId="4" fillId="0" borderId="23" xfId="7" applyNumberFormat="1" applyFont="1" applyFill="1" applyBorder="1" applyAlignment="1">
      <alignment horizontal="right" vertical="center"/>
    </xf>
    <xf numFmtId="176" fontId="4" fillId="0" borderId="25" xfId="5" applyNumberFormat="1" applyFont="1" applyFill="1" applyBorder="1" applyAlignment="1">
      <alignment vertical="center"/>
    </xf>
    <xf numFmtId="176" fontId="4" fillId="0" borderId="26" xfId="4" applyNumberFormat="1" applyFont="1" applyFill="1" applyBorder="1">
      <alignment vertical="center"/>
    </xf>
    <xf numFmtId="177" fontId="4" fillId="0" borderId="24" xfId="1" applyNumberFormat="1" applyFont="1" applyFill="1" applyBorder="1" applyAlignment="1">
      <alignment horizontal="right" vertical="center"/>
    </xf>
    <xf numFmtId="178" fontId="4" fillId="0" borderId="27" xfId="2" applyNumberFormat="1" applyFont="1" applyFill="1" applyBorder="1" applyAlignment="1">
      <alignment horizontal="right" vertical="center"/>
    </xf>
    <xf numFmtId="177" fontId="4" fillId="0" borderId="24" xfId="6" applyNumberFormat="1" applyFont="1" applyFill="1" applyBorder="1" applyAlignment="1">
      <alignment horizontal="right" vertical="center"/>
    </xf>
    <xf numFmtId="178" fontId="4" fillId="0" borderId="27" xfId="7" applyNumberFormat="1" applyFont="1" applyFill="1" applyBorder="1" applyAlignment="1">
      <alignment horizontal="right" vertical="center"/>
    </xf>
    <xf numFmtId="176" fontId="4" fillId="0" borderId="29" xfId="5" applyNumberFormat="1" applyFont="1" applyFill="1" applyBorder="1" applyAlignment="1">
      <alignment vertical="center"/>
    </xf>
    <xf numFmtId="176" fontId="4" fillId="0" borderId="0" xfId="4" applyNumberFormat="1" applyFont="1" applyFill="1" applyBorder="1">
      <alignment vertical="center"/>
    </xf>
    <xf numFmtId="176" fontId="4" fillId="0" borderId="30" xfId="5" applyNumberFormat="1" applyFont="1" applyFill="1" applyBorder="1" applyAlignment="1">
      <alignment vertical="center" wrapText="1"/>
    </xf>
    <xf numFmtId="176" fontId="4" fillId="0" borderId="26" xfId="5" applyNumberFormat="1" applyFont="1" applyFill="1" applyBorder="1" applyAlignment="1">
      <alignment vertical="center"/>
    </xf>
    <xf numFmtId="177" fontId="4" fillId="0" borderId="14" xfId="1" applyNumberFormat="1" applyFont="1" applyFill="1" applyBorder="1" applyAlignment="1">
      <alignment horizontal="right" vertical="center"/>
    </xf>
    <xf numFmtId="177" fontId="4" fillId="0" borderId="14" xfId="6" applyNumberFormat="1" applyFont="1" applyFill="1" applyBorder="1" applyAlignment="1">
      <alignment horizontal="right" vertical="center"/>
    </xf>
    <xf numFmtId="176" fontId="4" fillId="0" borderId="34" xfId="5" applyNumberFormat="1" applyFont="1" applyFill="1" applyBorder="1" applyAlignment="1">
      <alignment vertical="center"/>
    </xf>
    <xf numFmtId="177" fontId="4" fillId="0" borderId="32" xfId="1" applyNumberFormat="1" applyFont="1" applyFill="1" applyBorder="1" applyAlignment="1">
      <alignment horizontal="right" vertical="center"/>
    </xf>
    <xf numFmtId="178" fontId="4" fillId="0" borderId="35" xfId="2" applyNumberFormat="1" applyFont="1" applyFill="1" applyBorder="1" applyAlignment="1">
      <alignment horizontal="right" vertical="center"/>
    </xf>
    <xf numFmtId="177" fontId="4" fillId="0" borderId="32" xfId="6" applyNumberFormat="1" applyFont="1" applyFill="1" applyBorder="1" applyAlignment="1">
      <alignment horizontal="right" vertical="center"/>
    </xf>
    <xf numFmtId="178" fontId="4" fillId="0" borderId="35" xfId="7" applyNumberFormat="1" applyFont="1" applyFill="1" applyBorder="1" applyAlignment="1">
      <alignment horizontal="right" vertical="center"/>
    </xf>
    <xf numFmtId="176" fontId="4" fillId="0" borderId="37" xfId="5" applyNumberFormat="1" applyFont="1" applyFill="1" applyBorder="1" applyAlignment="1">
      <alignment vertical="center"/>
    </xf>
    <xf numFmtId="176" fontId="4" fillId="0" borderId="18" xfId="5" applyNumberFormat="1" applyFont="1" applyFill="1" applyBorder="1" applyAlignment="1">
      <alignment vertical="center"/>
    </xf>
    <xf numFmtId="177" fontId="4" fillId="0" borderId="4" xfId="1" applyNumberFormat="1" applyFont="1" applyFill="1" applyBorder="1" applyAlignment="1">
      <alignment horizontal="right" vertical="center"/>
    </xf>
    <xf numFmtId="178" fontId="4" fillId="0" borderId="38" xfId="2" applyNumberFormat="1" applyFont="1" applyFill="1" applyBorder="1" applyAlignment="1">
      <alignment horizontal="right" vertical="center"/>
    </xf>
    <xf numFmtId="177" fontId="4" fillId="0" borderId="4" xfId="6" applyNumberFormat="1" applyFont="1" applyFill="1" applyBorder="1" applyAlignment="1">
      <alignment horizontal="right" vertical="center"/>
    </xf>
    <xf numFmtId="178" fontId="4" fillId="0" borderId="38" xfId="7" applyNumberFormat="1" applyFont="1" applyFill="1" applyBorder="1" applyAlignment="1">
      <alignment horizontal="right" vertical="center"/>
    </xf>
    <xf numFmtId="176" fontId="4" fillId="0" borderId="1" xfId="5" applyNumberFormat="1" applyFont="1" applyFill="1" applyBorder="1" applyAlignment="1">
      <alignment vertical="center"/>
    </xf>
    <xf numFmtId="176" fontId="4" fillId="0" borderId="2" xfId="5" applyNumberFormat="1" applyFont="1" applyFill="1" applyBorder="1" applyAlignment="1">
      <alignment vertical="center"/>
    </xf>
    <xf numFmtId="177" fontId="4" fillId="0" borderId="9" xfId="1" applyNumberFormat="1" applyFont="1" applyFill="1" applyBorder="1" applyAlignment="1">
      <alignment horizontal="right" vertical="center"/>
    </xf>
    <xf numFmtId="177" fontId="4" fillId="0" borderId="9" xfId="6" applyNumberFormat="1" applyFont="1" applyFill="1" applyBorder="1" applyAlignment="1">
      <alignment horizontal="right" vertical="center"/>
    </xf>
    <xf numFmtId="176" fontId="4" fillId="0" borderId="31" xfId="5" applyNumberFormat="1" applyFont="1" applyFill="1" applyBorder="1" applyAlignment="1">
      <alignment vertical="center" wrapText="1"/>
    </xf>
    <xf numFmtId="176" fontId="4" fillId="0" borderId="40" xfId="5" applyNumberFormat="1" applyFont="1" applyFill="1" applyBorder="1" applyAlignment="1">
      <alignment vertical="center"/>
    </xf>
    <xf numFmtId="176" fontId="4" fillId="0" borderId="41" xfId="5" applyNumberFormat="1" applyFont="1" applyFill="1" applyBorder="1" applyAlignment="1">
      <alignment vertical="center"/>
    </xf>
    <xf numFmtId="177" fontId="4" fillId="0" borderId="39" xfId="1" applyNumberFormat="1" applyFont="1" applyFill="1" applyBorder="1" applyAlignment="1">
      <alignment horizontal="right" vertical="center"/>
    </xf>
    <xf numFmtId="178" fontId="4" fillId="0" borderId="42" xfId="2" applyNumberFormat="1" applyFont="1" applyFill="1" applyBorder="1" applyAlignment="1">
      <alignment horizontal="right" vertical="center"/>
    </xf>
    <xf numFmtId="177" fontId="4" fillId="0" borderId="39" xfId="6" applyNumberFormat="1" applyFont="1" applyFill="1" applyBorder="1" applyAlignment="1">
      <alignment horizontal="right" vertical="center"/>
    </xf>
    <xf numFmtId="178" fontId="4" fillId="0" borderId="42" xfId="7" applyNumberFormat="1" applyFont="1" applyFill="1" applyBorder="1" applyAlignment="1">
      <alignment horizontal="right" vertical="center"/>
    </xf>
    <xf numFmtId="176" fontId="4" fillId="0" borderId="43" xfId="5" applyNumberFormat="1" applyFont="1" applyFill="1" applyBorder="1" applyAlignment="1">
      <alignment vertical="center"/>
    </xf>
    <xf numFmtId="176" fontId="4" fillId="0" borderId="44" xfId="4" applyNumberFormat="1" applyFont="1" applyFill="1" applyBorder="1">
      <alignment vertical="center"/>
    </xf>
    <xf numFmtId="176" fontId="4" fillId="0" borderId="44" xfId="5" applyNumberFormat="1" applyFont="1" applyFill="1" applyBorder="1" applyAlignment="1">
      <alignment vertical="center"/>
    </xf>
    <xf numFmtId="177" fontId="4" fillId="0" borderId="45" xfId="1" applyNumberFormat="1" applyFont="1" applyBorder="1" applyAlignment="1">
      <alignment horizontal="right" vertical="center"/>
    </xf>
    <xf numFmtId="179" fontId="4" fillId="0" borderId="27" xfId="2" applyNumberFormat="1" applyFont="1" applyBorder="1" applyAlignment="1">
      <alignment horizontal="right" vertical="center"/>
    </xf>
    <xf numFmtId="177" fontId="4" fillId="0" borderId="45" xfId="6" applyNumberFormat="1" applyFont="1" applyBorder="1">
      <alignment vertical="center"/>
    </xf>
    <xf numFmtId="179" fontId="4" fillId="0" borderId="27" xfId="7" applyNumberFormat="1" applyFont="1" applyBorder="1">
      <alignment vertical="center"/>
    </xf>
    <xf numFmtId="176" fontId="4" fillId="0" borderId="9" xfId="4" applyNumberFormat="1" applyFont="1" applyFill="1" applyBorder="1">
      <alignment vertical="center"/>
    </xf>
    <xf numFmtId="177" fontId="4" fillId="0" borderId="24" xfId="1" applyNumberFormat="1" applyFont="1" applyBorder="1" applyAlignment="1">
      <alignment horizontal="right" vertical="center"/>
    </xf>
    <xf numFmtId="177" fontId="4" fillId="0" borderId="24" xfId="6" applyNumberFormat="1" applyFont="1" applyBorder="1">
      <alignment vertical="center"/>
    </xf>
    <xf numFmtId="176" fontId="4" fillId="0" borderId="46" xfId="4" applyNumberFormat="1" applyFont="1" applyFill="1" applyBorder="1">
      <alignment vertical="center"/>
    </xf>
    <xf numFmtId="176" fontId="4" fillId="0" borderId="34" xfId="4" applyNumberFormat="1" applyFont="1" applyFill="1" applyBorder="1">
      <alignment vertical="center"/>
    </xf>
    <xf numFmtId="177" fontId="4" fillId="0" borderId="32" xfId="1" applyNumberFormat="1" applyFont="1" applyBorder="1" applyAlignment="1">
      <alignment horizontal="right" vertical="center"/>
    </xf>
    <xf numFmtId="179" fontId="4" fillId="0" borderId="35" xfId="2" applyNumberFormat="1" applyFont="1" applyBorder="1" applyAlignment="1">
      <alignment horizontal="right" vertical="center"/>
    </xf>
    <xf numFmtId="177" fontId="4" fillId="0" borderId="32" xfId="6" applyNumberFormat="1" applyFont="1" applyBorder="1">
      <alignment vertical="center"/>
    </xf>
    <xf numFmtId="179" fontId="4" fillId="0" borderId="35" xfId="7" applyNumberFormat="1" applyFont="1" applyBorder="1">
      <alignment vertical="center"/>
    </xf>
    <xf numFmtId="176" fontId="4" fillId="0" borderId="4" xfId="4" applyNumberFormat="1" applyFont="1" applyFill="1" applyBorder="1">
      <alignment vertical="center"/>
    </xf>
    <xf numFmtId="176" fontId="4" fillId="0" borderId="5" xfId="4" applyNumberFormat="1" applyFont="1" applyFill="1" applyBorder="1">
      <alignment vertical="center"/>
    </xf>
    <xf numFmtId="177" fontId="4" fillId="0" borderId="36" xfId="1" applyNumberFormat="1" applyFont="1" applyBorder="1" applyAlignment="1">
      <alignment horizontal="right" vertical="center"/>
    </xf>
    <xf numFmtId="177" fontId="4" fillId="0" borderId="36" xfId="6" applyNumberFormat="1" applyFont="1" applyFill="1" applyBorder="1">
      <alignment vertical="center"/>
    </xf>
    <xf numFmtId="176" fontId="4" fillId="0" borderId="47" xfId="4" applyNumberFormat="1" applyFont="1" applyFill="1" applyBorder="1">
      <alignment vertical="center"/>
    </xf>
    <xf numFmtId="176" fontId="4" fillId="0" borderId="12" xfId="4" applyNumberFormat="1" applyFont="1" applyFill="1" applyBorder="1">
      <alignment vertical="center"/>
    </xf>
    <xf numFmtId="177" fontId="4" fillId="0" borderId="48" xfId="1" applyNumberFormat="1" applyFont="1" applyBorder="1" applyAlignment="1">
      <alignment horizontal="right" vertical="center"/>
    </xf>
    <xf numFmtId="179" fontId="4" fillId="0" borderId="49" xfId="2" applyNumberFormat="1" applyFont="1" applyBorder="1" applyAlignment="1">
      <alignment horizontal="right" vertical="center"/>
    </xf>
    <xf numFmtId="177" fontId="4" fillId="0" borderId="48" xfId="6" applyNumberFormat="1" applyFont="1" applyBorder="1">
      <alignment vertical="center"/>
    </xf>
    <xf numFmtId="179" fontId="4" fillId="0" borderId="49" xfId="7" applyNumberFormat="1" applyFont="1" applyBorder="1">
      <alignment vertical="center"/>
    </xf>
    <xf numFmtId="176" fontId="4" fillId="0" borderId="0" xfId="4" applyNumberFormat="1" applyFont="1" applyFill="1">
      <alignment vertical="center"/>
    </xf>
    <xf numFmtId="176" fontId="4" fillId="0" borderId="0" xfId="0" applyNumberFormat="1" applyFont="1" applyFill="1">
      <alignment vertical="center"/>
    </xf>
    <xf numFmtId="176" fontId="4" fillId="0" borderId="25" xfId="4" applyNumberFormat="1" applyFont="1" applyFill="1" applyBorder="1">
      <alignment vertical="center"/>
    </xf>
    <xf numFmtId="38" fontId="4" fillId="0" borderId="16" xfId="1" applyFont="1" applyFill="1" applyBorder="1" applyAlignment="1">
      <alignment horizontal="right" vertical="center"/>
    </xf>
    <xf numFmtId="38" fontId="4" fillId="0" borderId="50" xfId="1" applyFont="1" applyFill="1" applyBorder="1" applyAlignment="1">
      <alignment horizontal="left" vertical="center"/>
    </xf>
    <xf numFmtId="38" fontId="4" fillId="0" borderId="16" xfId="6" applyFont="1" applyFill="1" applyBorder="1" applyAlignment="1">
      <alignment horizontal="right" vertical="center"/>
    </xf>
    <xf numFmtId="38" fontId="4" fillId="0" borderId="50" xfId="6" applyFont="1" applyFill="1" applyBorder="1" applyAlignment="1">
      <alignment horizontal="left" vertical="center"/>
    </xf>
    <xf numFmtId="1" fontId="4" fillId="0" borderId="51" xfId="1" applyNumberFormat="1" applyFont="1" applyFill="1" applyBorder="1" applyAlignment="1">
      <alignment horizontal="right" vertical="center"/>
    </xf>
    <xf numFmtId="1" fontId="4" fillId="0" borderId="3" xfId="1" applyNumberFormat="1" applyFont="1" applyFill="1" applyBorder="1" applyAlignment="1">
      <alignment horizontal="left" vertical="center"/>
    </xf>
    <xf numFmtId="1" fontId="4" fillId="0" borderId="51" xfId="6" applyNumberFormat="1" applyFont="1" applyFill="1" applyBorder="1" applyAlignment="1">
      <alignment horizontal="right" vertical="center"/>
    </xf>
    <xf numFmtId="38" fontId="4" fillId="0" borderId="3" xfId="6" applyFont="1" applyFill="1" applyBorder="1" applyAlignment="1">
      <alignment horizontal="left" vertical="center"/>
    </xf>
    <xf numFmtId="1" fontId="4" fillId="0" borderId="46" xfId="1" applyNumberFormat="1" applyFont="1" applyFill="1" applyBorder="1" applyAlignment="1">
      <alignment horizontal="right" vertical="center"/>
    </xf>
    <xf numFmtId="1" fontId="4" fillId="0" borderId="52" xfId="1" applyNumberFormat="1" applyFont="1" applyFill="1" applyBorder="1" applyAlignment="1">
      <alignment horizontal="left" vertical="center"/>
    </xf>
    <xf numFmtId="1" fontId="4" fillId="0" borderId="46" xfId="6" applyNumberFormat="1" applyFont="1" applyFill="1" applyBorder="1" applyAlignment="1">
      <alignment horizontal="right" vertical="center"/>
    </xf>
    <xf numFmtId="38" fontId="4" fillId="0" borderId="52" xfId="6" applyFont="1" applyFill="1" applyBorder="1" applyAlignment="1">
      <alignment horizontal="left" vertical="center"/>
    </xf>
    <xf numFmtId="176" fontId="4" fillId="0" borderId="21" xfId="4" applyNumberFormat="1" applyFont="1" applyFill="1" applyBorder="1" applyAlignment="1">
      <alignment horizontal="center" vertical="center"/>
    </xf>
    <xf numFmtId="176" fontId="4" fillId="0" borderId="24" xfId="4" applyNumberFormat="1" applyFont="1" applyFill="1" applyBorder="1" applyAlignment="1">
      <alignment horizontal="center" vertical="center"/>
    </xf>
    <xf numFmtId="176" fontId="4" fillId="0" borderId="14" xfId="4" applyNumberFormat="1" applyFont="1" applyFill="1" applyBorder="1" applyAlignment="1">
      <alignment horizontal="center" vertical="center"/>
    </xf>
    <xf numFmtId="176" fontId="4" fillId="0" borderId="32" xfId="4" applyNumberFormat="1" applyFont="1" applyFill="1" applyBorder="1" applyAlignment="1">
      <alignment horizontal="center" vertical="center"/>
    </xf>
    <xf numFmtId="176" fontId="4" fillId="0" borderId="22" xfId="5" applyNumberFormat="1" applyFont="1" applyFill="1" applyBorder="1" applyAlignment="1">
      <alignment vertical="center" wrapText="1"/>
    </xf>
    <xf numFmtId="176" fontId="4" fillId="0" borderId="28" xfId="5" applyNumberFormat="1" applyFont="1" applyFill="1" applyBorder="1" applyAlignment="1">
      <alignment vertical="center" wrapText="1"/>
    </xf>
    <xf numFmtId="176" fontId="4" fillId="0" borderId="31" xfId="5" applyNumberFormat="1" applyFont="1" applyFill="1" applyBorder="1" applyAlignment="1">
      <alignment horizontal="left" vertical="center"/>
    </xf>
    <xf numFmtId="176" fontId="4" fillId="0" borderId="33" xfId="5" applyNumberFormat="1" applyFont="1" applyFill="1" applyBorder="1" applyAlignment="1">
      <alignment horizontal="left" vertical="center"/>
    </xf>
    <xf numFmtId="176" fontId="4" fillId="0" borderId="36" xfId="4" applyNumberFormat="1" applyFont="1" applyFill="1" applyBorder="1" applyAlignment="1">
      <alignment horizontal="center" vertical="center"/>
    </xf>
    <xf numFmtId="176" fontId="4" fillId="0" borderId="39" xfId="4" applyNumberFormat="1" applyFont="1" applyFill="1" applyBorder="1" applyAlignment="1">
      <alignment horizontal="center" vertical="center"/>
    </xf>
    <xf numFmtId="176" fontId="4" fillId="0" borderId="17" xfId="5" applyNumberFormat="1" applyFont="1" applyFill="1" applyBorder="1" applyAlignment="1">
      <alignment vertical="center" wrapText="1"/>
    </xf>
    <xf numFmtId="176" fontId="4" fillId="2" borderId="1" xfId="4" applyNumberFormat="1" applyFont="1" applyFill="1" applyBorder="1" applyAlignment="1">
      <alignment horizontal="center" vertical="center"/>
    </xf>
    <xf numFmtId="176" fontId="4" fillId="2" borderId="2" xfId="4" applyNumberFormat="1" applyFont="1" applyFill="1" applyBorder="1" applyAlignment="1">
      <alignment horizontal="center" vertical="center"/>
    </xf>
    <xf numFmtId="176" fontId="4" fillId="2" borderId="3" xfId="4" applyNumberFormat="1" applyFont="1" applyFill="1" applyBorder="1" applyAlignment="1">
      <alignment horizontal="center" vertical="center"/>
    </xf>
    <xf numFmtId="176" fontId="4" fillId="2" borderId="7" xfId="4" applyNumberFormat="1" applyFont="1" applyFill="1" applyBorder="1" applyAlignment="1">
      <alignment horizontal="center" vertical="center"/>
    </xf>
    <xf numFmtId="176" fontId="4" fillId="2" borderId="0" xfId="4" applyNumberFormat="1" applyFont="1" applyFill="1" applyBorder="1" applyAlignment="1">
      <alignment horizontal="center" vertical="center"/>
    </xf>
    <xf numFmtId="176" fontId="4" fillId="2" borderId="8" xfId="4" applyNumberFormat="1" applyFont="1" applyFill="1" applyBorder="1" applyAlignment="1">
      <alignment horizontal="center" vertical="center"/>
    </xf>
    <xf numFmtId="176" fontId="4" fillId="2" borderId="11" xfId="4" applyNumberFormat="1" applyFont="1" applyFill="1" applyBorder="1" applyAlignment="1">
      <alignment horizontal="center" vertical="center"/>
    </xf>
    <xf numFmtId="176" fontId="4" fillId="2" borderId="12" xfId="4" applyNumberFormat="1" applyFont="1" applyFill="1" applyBorder="1" applyAlignment="1">
      <alignment horizontal="center" vertical="center"/>
    </xf>
    <xf numFmtId="176" fontId="4" fillId="2" borderId="13" xfId="4" applyNumberFormat="1" applyFont="1" applyFill="1" applyBorder="1" applyAlignment="1">
      <alignment horizontal="center" vertical="center"/>
    </xf>
    <xf numFmtId="176" fontId="4" fillId="2" borderId="4" xfId="5" applyNumberFormat="1" applyFont="1" applyFill="1" applyBorder="1" applyAlignment="1">
      <alignment horizontal="center" vertical="center" wrapText="1"/>
    </xf>
    <xf numFmtId="176" fontId="4" fillId="2" borderId="5" xfId="5" applyNumberFormat="1" applyFont="1" applyFill="1" applyBorder="1" applyAlignment="1">
      <alignment horizontal="center" vertical="center" wrapText="1"/>
    </xf>
    <xf numFmtId="176" fontId="4" fillId="2" borderId="6" xfId="5" applyNumberFormat="1" applyFont="1" applyFill="1" applyBorder="1" applyAlignment="1">
      <alignment horizontal="center" vertical="center" wrapText="1"/>
    </xf>
    <xf numFmtId="176" fontId="4" fillId="2" borderId="9" xfId="5" applyNumberFormat="1" applyFont="1" applyFill="1" applyBorder="1" applyAlignment="1">
      <alignment horizontal="center" vertical="center" wrapText="1"/>
    </xf>
    <xf numFmtId="176" fontId="4" fillId="2" borderId="10" xfId="5" applyNumberFormat="1" applyFont="1" applyFill="1" applyBorder="1" applyAlignment="1">
      <alignment horizontal="center" vertical="center" wrapText="1"/>
    </xf>
    <xf numFmtId="176" fontId="10" fillId="0" borderId="0" xfId="3" applyNumberFormat="1" applyFont="1" applyAlignment="1">
      <alignment vertical="center"/>
    </xf>
  </cellXfs>
  <cellStyles count="8">
    <cellStyle name="パーセント" xfId="2" builtinId="5"/>
    <cellStyle name="パーセント 2" xfId="7"/>
    <cellStyle name="桁区切り" xfId="1" builtinId="6"/>
    <cellStyle name="桁区切り 2 2" xfId="6"/>
    <cellStyle name="標準" xfId="0" builtinId="0"/>
    <cellStyle name="標準 2" xfId="3"/>
    <cellStyle name="標準 2 2" xfId="4"/>
    <cellStyle name="標準 3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&#12415;&#12378;&#12411;_201910&#36942;&#21172;&#27515;\04&#38598;&#35336;\&#38598;&#35336;_&#36942;&#21172;&#27515;2019&#9314;&#20225;&#26989;.TKO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ｼｽﾃﾑ管理"/>
      <sheetName val="ｼｽﾃﾑ管理2"/>
      <sheetName val="ｼｽﾃﾑ管理3"/>
      <sheetName val="ｼｽﾃﾑ管理4"/>
      <sheetName val="原データ11"/>
      <sheetName val="原データ12"/>
      <sheetName val="原データ13"/>
      <sheetName val="原データ14"/>
      <sheetName val="項目加工履歴"/>
      <sheetName val="DATACHECK"/>
      <sheetName val="集計条件"/>
      <sheetName val="単純集計指定"/>
      <sheetName val="単純集計結果"/>
      <sheetName val="クロス集計指定"/>
      <sheetName val="クロス集計結果"/>
      <sheetName val="数量クロス集計指定"/>
      <sheetName val="数量クロス集計結果(個別)"/>
      <sheetName val="数量クロス集計結果(合算)"/>
      <sheetName val="数量クロス集計結果(二元)"/>
    </sheetNames>
    <sheetDataSet>
      <sheetData sheetId="0"/>
      <sheetData sheetId="1">
        <row r="3">
          <cell r="I3">
            <v>5000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tabColor rgb="FFFF0000"/>
    <pageSetUpPr fitToPage="1"/>
  </sheetPr>
  <dimension ref="C1:P29"/>
  <sheetViews>
    <sheetView showGridLines="0" tabSelected="1" view="pageBreakPreview" zoomScale="70" zoomScaleNormal="80" zoomScaleSheetLayoutView="70" zoomScalePageLayoutView="60" workbookViewId="0">
      <selection activeCell="C1" sqref="C1"/>
    </sheetView>
  </sheetViews>
  <sheetFormatPr defaultColWidth="9.125" defaultRowHeight="15" customHeight="1" x14ac:dyDescent="0.4"/>
  <cols>
    <col min="1" max="1" width="3" style="1" customWidth="1"/>
    <col min="2" max="2" width="2.625" style="1" customWidth="1"/>
    <col min="3" max="3" width="5.75" style="1" customWidth="1"/>
    <col min="4" max="4" width="26.125" style="1" customWidth="1"/>
    <col min="5" max="5" width="2.125" style="1" customWidth="1"/>
    <col min="6" max="6" width="26.125" style="1" customWidth="1"/>
    <col min="7" max="7" width="10.375" style="1" customWidth="1"/>
    <col min="8" max="8" width="8.625" style="1" customWidth="1"/>
    <col min="9" max="9" width="10.375" style="1" customWidth="1"/>
    <col min="10" max="10" width="8.625" style="1" customWidth="1"/>
    <col min="11" max="11" width="10.375" style="1" customWidth="1"/>
    <col min="12" max="12" width="8.625" style="1" customWidth="1"/>
    <col min="13" max="13" width="10.375" style="1" customWidth="1"/>
    <col min="14" max="14" width="8.625" style="1" customWidth="1"/>
    <col min="15" max="15" width="10.375" style="1" customWidth="1"/>
    <col min="16" max="25" width="8.625" style="1" customWidth="1"/>
    <col min="26" max="16384" width="9.125" style="1"/>
  </cols>
  <sheetData>
    <row r="1" spans="3:16" ht="17.25" thickBot="1" x14ac:dyDescent="0.45">
      <c r="C1" s="115" t="s">
        <v>44</v>
      </c>
    </row>
    <row r="2" spans="3:16" ht="20.100000000000001" customHeight="1" x14ac:dyDescent="0.4">
      <c r="C2" s="101" t="s">
        <v>0</v>
      </c>
      <c r="D2" s="102"/>
      <c r="E2" s="102"/>
      <c r="F2" s="103"/>
      <c r="G2" s="110" t="s">
        <v>1</v>
      </c>
      <c r="H2" s="111"/>
      <c r="I2" s="111"/>
      <c r="J2" s="111"/>
      <c r="K2" s="111"/>
      <c r="L2" s="111"/>
      <c r="M2" s="111"/>
      <c r="N2" s="111"/>
      <c r="O2" s="111"/>
      <c r="P2" s="112"/>
    </row>
    <row r="3" spans="3:16" ht="20.100000000000001" customHeight="1" x14ac:dyDescent="0.4">
      <c r="C3" s="104"/>
      <c r="D3" s="105"/>
      <c r="E3" s="105"/>
      <c r="F3" s="106"/>
      <c r="G3" s="113" t="s">
        <v>2</v>
      </c>
      <c r="H3" s="114"/>
      <c r="I3" s="113" t="s">
        <v>3</v>
      </c>
      <c r="J3" s="114"/>
      <c r="K3" s="113" t="s">
        <v>4</v>
      </c>
      <c r="L3" s="114"/>
      <c r="M3" s="113" t="s">
        <v>5</v>
      </c>
      <c r="N3" s="114"/>
      <c r="O3" s="113" t="s">
        <v>6</v>
      </c>
      <c r="P3" s="114"/>
    </row>
    <row r="4" spans="3:16" ht="20.100000000000001" customHeight="1" thickBot="1" x14ac:dyDescent="0.45">
      <c r="C4" s="107"/>
      <c r="D4" s="108"/>
      <c r="E4" s="108"/>
      <c r="F4" s="109"/>
      <c r="G4" s="2" t="s">
        <v>7</v>
      </c>
      <c r="H4" s="3" t="s">
        <v>8</v>
      </c>
      <c r="I4" s="2" t="s">
        <v>7</v>
      </c>
      <c r="J4" s="3" t="s">
        <v>8</v>
      </c>
      <c r="K4" s="2" t="s">
        <v>7</v>
      </c>
      <c r="L4" s="3" t="s">
        <v>8</v>
      </c>
      <c r="M4" s="2" t="s">
        <v>7</v>
      </c>
      <c r="N4" s="3" t="s">
        <v>8</v>
      </c>
      <c r="O4" s="2" t="s">
        <v>7</v>
      </c>
      <c r="P4" s="3" t="s">
        <v>8</v>
      </c>
    </row>
    <row r="5" spans="3:16" ht="20.100000000000001" customHeight="1" x14ac:dyDescent="0.4">
      <c r="C5" s="4"/>
      <c r="D5" s="5"/>
      <c r="E5" s="6"/>
      <c r="F5" s="6"/>
      <c r="G5" s="7" t="s">
        <v>9</v>
      </c>
      <c r="H5" s="8" t="s">
        <v>10</v>
      </c>
      <c r="I5" s="7" t="s">
        <v>9</v>
      </c>
      <c r="J5" s="8" t="s">
        <v>10</v>
      </c>
      <c r="K5" s="7" t="s">
        <v>9</v>
      </c>
      <c r="L5" s="8" t="s">
        <v>10</v>
      </c>
      <c r="M5" s="7" t="s">
        <v>9</v>
      </c>
      <c r="N5" s="8" t="s">
        <v>10</v>
      </c>
      <c r="O5" s="7" t="s">
        <v>9</v>
      </c>
      <c r="P5" s="8" t="s">
        <v>10</v>
      </c>
    </row>
    <row r="6" spans="3:16" ht="20.100000000000001" customHeight="1" x14ac:dyDescent="0.4">
      <c r="C6" s="90" t="s">
        <v>11</v>
      </c>
      <c r="D6" s="94" t="s">
        <v>12</v>
      </c>
      <c r="E6" s="9" t="s">
        <v>13</v>
      </c>
      <c r="F6" s="10"/>
      <c r="G6" s="11" t="s">
        <v>14</v>
      </c>
      <c r="H6" s="12" t="s">
        <v>14</v>
      </c>
      <c r="I6" s="13">
        <v>17956599.300000001</v>
      </c>
      <c r="J6" s="14" t="str">
        <f t="shared" ref="J6:J12" si="0">"-"</f>
        <v>-</v>
      </c>
      <c r="K6" s="13">
        <v>23980018.600000001</v>
      </c>
      <c r="L6" s="14" t="str">
        <f t="shared" ref="L6:L12" si="1">"-"</f>
        <v>-</v>
      </c>
      <c r="M6" s="13">
        <v>36919146.162162162</v>
      </c>
      <c r="N6" s="14" t="str">
        <f t="shared" ref="N6:N12" si="2">"-"</f>
        <v>-</v>
      </c>
      <c r="O6" s="13">
        <v>68421516.92343387</v>
      </c>
      <c r="P6" s="14" t="str">
        <f t="shared" ref="P6:P12" si="3">"-"</f>
        <v>-</v>
      </c>
    </row>
    <row r="7" spans="3:16" ht="20.100000000000001" customHeight="1" x14ac:dyDescent="0.4">
      <c r="C7" s="91"/>
      <c r="D7" s="94"/>
      <c r="E7" s="15" t="s">
        <v>15</v>
      </c>
      <c r="F7" s="16"/>
      <c r="G7" s="17" t="s">
        <v>14</v>
      </c>
      <c r="H7" s="18" t="s">
        <v>14</v>
      </c>
      <c r="I7" s="19">
        <v>20631234.25</v>
      </c>
      <c r="J7" s="20" t="str">
        <f t="shared" si="0"/>
        <v>-</v>
      </c>
      <c r="K7" s="19">
        <v>29514281.379999999</v>
      </c>
      <c r="L7" s="20" t="str">
        <f t="shared" si="1"/>
        <v>-</v>
      </c>
      <c r="M7" s="19">
        <v>33563411.702702701</v>
      </c>
      <c r="N7" s="20" t="str">
        <f t="shared" si="2"/>
        <v>-</v>
      </c>
      <c r="O7" s="19">
        <v>49412221.735498838</v>
      </c>
      <c r="P7" s="20" t="str">
        <f t="shared" si="3"/>
        <v>-</v>
      </c>
    </row>
    <row r="8" spans="3:16" ht="20.100000000000001" customHeight="1" x14ac:dyDescent="0.4">
      <c r="C8" s="91"/>
      <c r="D8" s="94"/>
      <c r="E8" s="15" t="s">
        <v>16</v>
      </c>
      <c r="F8" s="16"/>
      <c r="G8" s="17" t="s">
        <v>14</v>
      </c>
      <c r="H8" s="18" t="s">
        <v>14</v>
      </c>
      <c r="I8" s="19">
        <v>3259299.8</v>
      </c>
      <c r="J8" s="20" t="str">
        <f t="shared" si="0"/>
        <v>-</v>
      </c>
      <c r="K8" s="19">
        <v>4235965.22</v>
      </c>
      <c r="L8" s="20" t="str">
        <f t="shared" si="1"/>
        <v>-</v>
      </c>
      <c r="M8" s="19">
        <v>6564980.8378378376</v>
      </c>
      <c r="N8" s="20" t="str">
        <f t="shared" si="2"/>
        <v>-</v>
      </c>
      <c r="O8" s="19">
        <v>14402035.47099768</v>
      </c>
      <c r="P8" s="20" t="str">
        <f t="shared" si="3"/>
        <v>-</v>
      </c>
    </row>
    <row r="9" spans="3:16" ht="20.100000000000001" customHeight="1" x14ac:dyDescent="0.4">
      <c r="C9" s="91"/>
      <c r="D9" s="95"/>
      <c r="E9" s="21" t="s">
        <v>17</v>
      </c>
      <c r="F9" s="22"/>
      <c r="G9" s="17" t="s">
        <v>14</v>
      </c>
      <c r="H9" s="18" t="s">
        <v>14</v>
      </c>
      <c r="I9" s="19">
        <v>1574001.3</v>
      </c>
      <c r="J9" s="20" t="str">
        <f t="shared" si="0"/>
        <v>-</v>
      </c>
      <c r="K9" s="19">
        <v>2227487.44</v>
      </c>
      <c r="L9" s="20" t="str">
        <f t="shared" si="1"/>
        <v>-</v>
      </c>
      <c r="M9" s="19">
        <v>2636916.6486486485</v>
      </c>
      <c r="N9" s="20" t="str">
        <f t="shared" si="2"/>
        <v>-</v>
      </c>
      <c r="O9" s="19">
        <v>5828275.9698375873</v>
      </c>
      <c r="P9" s="20" t="str">
        <f t="shared" si="3"/>
        <v>-</v>
      </c>
    </row>
    <row r="10" spans="3:16" ht="20.100000000000001" customHeight="1" x14ac:dyDescent="0.4">
      <c r="C10" s="91"/>
      <c r="D10" s="23" t="s">
        <v>18</v>
      </c>
      <c r="E10" s="15" t="s">
        <v>19</v>
      </c>
      <c r="F10" s="24"/>
      <c r="G10" s="17" t="s">
        <v>14</v>
      </c>
      <c r="H10" s="18" t="s">
        <v>14</v>
      </c>
      <c r="I10" s="19">
        <v>0</v>
      </c>
      <c r="J10" s="20" t="str">
        <f t="shared" si="0"/>
        <v>-</v>
      </c>
      <c r="K10" s="19">
        <v>0</v>
      </c>
      <c r="L10" s="20" t="str">
        <f t="shared" si="1"/>
        <v>-</v>
      </c>
      <c r="M10" s="19">
        <v>0</v>
      </c>
      <c r="N10" s="20" t="str">
        <f t="shared" si="2"/>
        <v>-</v>
      </c>
      <c r="O10" s="19">
        <v>0</v>
      </c>
      <c r="P10" s="20" t="str">
        <f t="shared" si="3"/>
        <v>-</v>
      </c>
    </row>
    <row r="11" spans="3:16" ht="20.100000000000001" customHeight="1" x14ac:dyDescent="0.4">
      <c r="C11" s="92"/>
      <c r="D11" s="96" t="s">
        <v>20</v>
      </c>
      <c r="E11" s="24" t="s">
        <v>21</v>
      </c>
      <c r="F11" s="24"/>
      <c r="G11" s="25" t="s">
        <v>14</v>
      </c>
      <c r="H11" s="18" t="s">
        <v>14</v>
      </c>
      <c r="I11" s="26">
        <v>62108.85</v>
      </c>
      <c r="J11" s="20" t="str">
        <f t="shared" si="0"/>
        <v>-</v>
      </c>
      <c r="K11" s="26">
        <v>31392.26</v>
      </c>
      <c r="L11" s="20" t="str">
        <f t="shared" si="1"/>
        <v>-</v>
      </c>
      <c r="M11" s="26">
        <v>39554.91891891892</v>
      </c>
      <c r="N11" s="20" t="str">
        <f t="shared" si="2"/>
        <v>-</v>
      </c>
      <c r="O11" s="26">
        <v>541091.21809744777</v>
      </c>
      <c r="P11" s="20" t="str">
        <f t="shared" si="3"/>
        <v>-</v>
      </c>
    </row>
    <row r="12" spans="3:16" ht="20.100000000000001" customHeight="1" thickBot="1" x14ac:dyDescent="0.45">
      <c r="C12" s="93"/>
      <c r="D12" s="97"/>
      <c r="E12" s="27" t="s">
        <v>22</v>
      </c>
      <c r="F12" s="27"/>
      <c r="G12" s="28" t="s">
        <v>14</v>
      </c>
      <c r="H12" s="29" t="s">
        <v>14</v>
      </c>
      <c r="I12" s="30">
        <v>117496</v>
      </c>
      <c r="J12" s="31" t="str">
        <f t="shared" si="0"/>
        <v>-</v>
      </c>
      <c r="K12" s="30">
        <v>15044236.119999999</v>
      </c>
      <c r="L12" s="31" t="str">
        <f t="shared" si="1"/>
        <v>-</v>
      </c>
      <c r="M12" s="30">
        <v>440668.81081081083</v>
      </c>
      <c r="N12" s="31" t="str">
        <f t="shared" si="2"/>
        <v>-</v>
      </c>
      <c r="O12" s="30">
        <v>2570350.5382830626</v>
      </c>
      <c r="P12" s="31" t="str">
        <f t="shared" si="3"/>
        <v>-</v>
      </c>
    </row>
    <row r="13" spans="3:16" ht="20.100000000000001" customHeight="1" x14ac:dyDescent="0.4">
      <c r="C13" s="98" t="s">
        <v>23</v>
      </c>
      <c r="D13" s="100" t="s">
        <v>24</v>
      </c>
      <c r="E13" s="32" t="s">
        <v>25</v>
      </c>
      <c r="F13" s="33"/>
      <c r="G13" s="34" t="s">
        <v>14</v>
      </c>
      <c r="H13" s="35" t="s">
        <v>14</v>
      </c>
      <c r="I13" s="36">
        <v>30433114.5</v>
      </c>
      <c r="J13" s="37">
        <f t="shared" ref="J13:J23" si="4">IFERROR(I13/I$19,"-")</f>
        <v>0.72616713885606843</v>
      </c>
      <c r="K13" s="36">
        <v>39646043.759999998</v>
      </c>
      <c r="L13" s="37">
        <f t="shared" ref="L13:L23" si="5">IFERROR(K13/K$19,"-")</f>
        <v>0.68637302846537807</v>
      </c>
      <c r="M13" s="36">
        <v>51446700.837837838</v>
      </c>
      <c r="N13" s="37">
        <f t="shared" ref="N13:N23" si="6">IFERROR(M13/M$19,"-")</f>
        <v>0.66738410310760388</v>
      </c>
      <c r="O13" s="36">
        <v>86621216.199535966</v>
      </c>
      <c r="P13" s="37">
        <f t="shared" ref="P13:P23" si="7">IFERROR(O13/O$19,"-")</f>
        <v>0.65238184357259021</v>
      </c>
    </row>
    <row r="14" spans="3:16" ht="20.100000000000001" customHeight="1" x14ac:dyDescent="0.4">
      <c r="C14" s="91"/>
      <c r="D14" s="94"/>
      <c r="E14" s="38" t="s">
        <v>26</v>
      </c>
      <c r="F14" s="39"/>
      <c r="G14" s="40" t="s">
        <v>14</v>
      </c>
      <c r="H14" s="18" t="s">
        <v>14</v>
      </c>
      <c r="I14" s="41">
        <v>10091317.699999999</v>
      </c>
      <c r="J14" s="20">
        <f t="shared" si="4"/>
        <v>0.24078979170852199</v>
      </c>
      <c r="K14" s="41">
        <v>14780075.58</v>
      </c>
      <c r="L14" s="20">
        <f t="shared" si="5"/>
        <v>0.2558803924599154</v>
      </c>
      <c r="M14" s="41">
        <v>21689539.594594594</v>
      </c>
      <c r="N14" s="20">
        <f t="shared" si="6"/>
        <v>0.28136408542079272</v>
      </c>
      <c r="O14" s="41">
        <v>40596463.716937356</v>
      </c>
      <c r="P14" s="20">
        <f t="shared" si="7"/>
        <v>0.30574952654988508</v>
      </c>
    </row>
    <row r="15" spans="3:16" ht="20.100000000000001" customHeight="1" x14ac:dyDescent="0.4">
      <c r="C15" s="91"/>
      <c r="D15" s="94"/>
      <c r="E15" s="38" t="s">
        <v>27</v>
      </c>
      <c r="F15" s="39"/>
      <c r="G15" s="40" t="s">
        <v>14</v>
      </c>
      <c r="H15" s="18" t="s">
        <v>14</v>
      </c>
      <c r="I15" s="41">
        <v>2198775.5499999998</v>
      </c>
      <c r="J15" s="20">
        <f t="shared" si="4"/>
        <v>5.246517079709926E-2</v>
      </c>
      <c r="K15" s="41">
        <v>3202979.66</v>
      </c>
      <c r="L15" s="20">
        <f t="shared" si="5"/>
        <v>5.5451657740570662E-2</v>
      </c>
      <c r="M15" s="41">
        <v>1693553.1891891891</v>
      </c>
      <c r="N15" s="20">
        <f t="shared" si="6"/>
        <v>2.1969348040307698E-2</v>
      </c>
      <c r="O15" s="41">
        <v>4932547.4454756379</v>
      </c>
      <c r="P15" s="20">
        <f t="shared" si="7"/>
        <v>3.7149148178387104E-2</v>
      </c>
    </row>
    <row r="16" spans="3:16" ht="20.100000000000001" customHeight="1" x14ac:dyDescent="0.4">
      <c r="C16" s="91"/>
      <c r="D16" s="95"/>
      <c r="E16" s="15" t="s">
        <v>28</v>
      </c>
      <c r="F16" s="24"/>
      <c r="G16" s="40" t="s">
        <v>14</v>
      </c>
      <c r="H16" s="18" t="s">
        <v>14</v>
      </c>
      <c r="I16" s="41">
        <v>264157.15000000002</v>
      </c>
      <c r="J16" s="20">
        <f t="shared" si="4"/>
        <v>6.3030762698925644E-3</v>
      </c>
      <c r="K16" s="41">
        <v>657123.6</v>
      </c>
      <c r="L16" s="20">
        <f t="shared" si="5"/>
        <v>1.1376467173835145E-2</v>
      </c>
      <c r="M16" s="41">
        <v>579862.45945945941</v>
      </c>
      <c r="N16" s="20">
        <f t="shared" si="6"/>
        <v>7.5221730670725117E-3</v>
      </c>
      <c r="O16" s="41">
        <v>774185.23897911829</v>
      </c>
      <c r="P16" s="20">
        <f t="shared" si="7"/>
        <v>5.8307238761049528E-3</v>
      </c>
    </row>
    <row r="17" spans="3:16" ht="20.100000000000001" customHeight="1" x14ac:dyDescent="0.4">
      <c r="C17" s="91"/>
      <c r="D17" s="42" t="s">
        <v>29</v>
      </c>
      <c r="E17" s="15" t="s">
        <v>30</v>
      </c>
      <c r="F17" s="24"/>
      <c r="G17" s="40" t="s">
        <v>14</v>
      </c>
      <c r="H17" s="18" t="s">
        <v>14</v>
      </c>
      <c r="I17" s="41">
        <v>133755.25</v>
      </c>
      <c r="J17" s="20">
        <f t="shared" si="4"/>
        <v>3.1915454200219353E-3</v>
      </c>
      <c r="K17" s="41">
        <v>129635.44</v>
      </c>
      <c r="L17" s="20">
        <f t="shared" si="5"/>
        <v>2.244316484335178E-3</v>
      </c>
      <c r="M17" s="41">
        <v>38481.37837837838</v>
      </c>
      <c r="N17" s="20">
        <f t="shared" si="6"/>
        <v>4.9919352994759946E-4</v>
      </c>
      <c r="O17" s="41">
        <v>276196.16241299303</v>
      </c>
      <c r="P17" s="20">
        <f t="shared" si="7"/>
        <v>2.0801527561977152E-3</v>
      </c>
    </row>
    <row r="18" spans="3:16" ht="20.100000000000001" customHeight="1" thickBot="1" x14ac:dyDescent="0.45">
      <c r="C18" s="99"/>
      <c r="D18" s="43" t="s">
        <v>31</v>
      </c>
      <c r="E18" s="43" t="s">
        <v>32</v>
      </c>
      <c r="F18" s="44"/>
      <c r="G18" s="45" t="s">
        <v>14</v>
      </c>
      <c r="H18" s="46" t="s">
        <v>14</v>
      </c>
      <c r="I18" s="47">
        <v>3875</v>
      </c>
      <c r="J18" s="48">
        <f t="shared" si="4"/>
        <v>9.2461705260802837E-5</v>
      </c>
      <c r="K18" s="47">
        <v>93152.68</v>
      </c>
      <c r="L18" s="48">
        <f t="shared" si="5"/>
        <v>1.6127078774446234E-3</v>
      </c>
      <c r="M18" s="47">
        <v>3124084.6486486485</v>
      </c>
      <c r="N18" s="48">
        <f t="shared" si="6"/>
        <v>4.0526688734473133E-2</v>
      </c>
      <c r="O18" s="47">
        <v>639127.65429234342</v>
      </c>
      <c r="P18" s="48">
        <f t="shared" si="7"/>
        <v>4.8135467923353598E-3</v>
      </c>
    </row>
    <row r="19" spans="3:16" ht="20.100000000000001" customHeight="1" thickTop="1" x14ac:dyDescent="0.4">
      <c r="C19" s="49" t="s">
        <v>33</v>
      </c>
      <c r="D19" s="50"/>
      <c r="E19" s="51"/>
      <c r="F19" s="51"/>
      <c r="G19" s="52" t="s">
        <v>14</v>
      </c>
      <c r="H19" s="53" t="s">
        <v>14</v>
      </c>
      <c r="I19" s="54">
        <f>I6+I7+I8+I10+I11</f>
        <v>41909242.199999996</v>
      </c>
      <c r="J19" s="55">
        <f t="shared" si="4"/>
        <v>1</v>
      </c>
      <c r="K19" s="54">
        <f>K6+K7+K8+K10+K11</f>
        <v>57761657.460000001</v>
      </c>
      <c r="L19" s="55">
        <f t="shared" si="5"/>
        <v>1</v>
      </c>
      <c r="M19" s="54">
        <f>M6+M7+M8+M10+M11</f>
        <v>77087093.621621624</v>
      </c>
      <c r="N19" s="55">
        <f t="shared" si="6"/>
        <v>1</v>
      </c>
      <c r="O19" s="54">
        <f>O6+O7+O8+O10+O11</f>
        <v>132776865.34802784</v>
      </c>
      <c r="P19" s="55">
        <f t="shared" si="7"/>
        <v>1</v>
      </c>
    </row>
    <row r="20" spans="3:16" ht="20.100000000000001" customHeight="1" x14ac:dyDescent="0.4">
      <c r="C20" s="56" t="s">
        <v>34</v>
      </c>
      <c r="D20" s="16"/>
      <c r="E20" s="16"/>
      <c r="F20" s="16"/>
      <c r="G20" s="57" t="s">
        <v>14</v>
      </c>
      <c r="H20" s="53" t="s">
        <v>14</v>
      </c>
      <c r="I20" s="58">
        <f>(I13+I14+I15+I16)+I17+I18</f>
        <v>43124995.149999999</v>
      </c>
      <c r="J20" s="55">
        <f t="shared" si="4"/>
        <v>1.029009184756865</v>
      </c>
      <c r="K20" s="58">
        <f>(K13+K14+K15+K16)+K17+K18</f>
        <v>58509010.719999999</v>
      </c>
      <c r="L20" s="55">
        <f t="shared" si="5"/>
        <v>1.012938570201479</v>
      </c>
      <c r="M20" s="58">
        <f>(M13+M14+M15+M16)+M17+M18</f>
        <v>78572222.108108103</v>
      </c>
      <c r="N20" s="55">
        <f t="shared" si="6"/>
        <v>1.0192655919001974</v>
      </c>
      <c r="O20" s="58">
        <f>(O13+O14+O15+O16)+O17+O18</f>
        <v>133839736.41763341</v>
      </c>
      <c r="P20" s="55">
        <f t="shared" si="7"/>
        <v>1.0080049417255004</v>
      </c>
    </row>
    <row r="21" spans="3:16" ht="20.100000000000001" customHeight="1" thickBot="1" x14ac:dyDescent="0.45">
      <c r="C21" s="59" t="s">
        <v>35</v>
      </c>
      <c r="D21" s="60"/>
      <c r="E21" s="60"/>
      <c r="F21" s="60"/>
      <c r="G21" s="61" t="s">
        <v>14</v>
      </c>
      <c r="H21" s="62" t="s">
        <v>14</v>
      </c>
      <c r="I21" s="63">
        <f>I19-I20</f>
        <v>-1215752.950000003</v>
      </c>
      <c r="J21" s="64">
        <f t="shared" si="4"/>
        <v>-2.9009184756864995E-2</v>
      </c>
      <c r="K21" s="63">
        <f>K19-K20</f>
        <v>-747353.25999999791</v>
      </c>
      <c r="L21" s="64">
        <f t="shared" si="5"/>
        <v>-1.2938570201479082E-2</v>
      </c>
      <c r="M21" s="63">
        <f>M19-M20</f>
        <v>-1485128.4864864796</v>
      </c>
      <c r="N21" s="64">
        <f t="shared" si="6"/>
        <v>-1.9265591900197495E-2</v>
      </c>
      <c r="O21" s="63">
        <f>O19-O20</f>
        <v>-1062871.069605574</v>
      </c>
      <c r="P21" s="64">
        <f t="shared" si="7"/>
        <v>-8.0049417255003835E-3</v>
      </c>
    </row>
    <row r="22" spans="3:16" ht="20.100000000000001" customHeight="1" x14ac:dyDescent="0.4">
      <c r="C22" s="65" t="s">
        <v>36</v>
      </c>
      <c r="D22" s="66"/>
      <c r="E22" s="66"/>
      <c r="F22" s="66"/>
      <c r="G22" s="67" t="s">
        <v>14</v>
      </c>
      <c r="H22" s="53" t="s">
        <v>14</v>
      </c>
      <c r="I22" s="68">
        <v>-1479082</v>
      </c>
      <c r="J22" s="55">
        <f t="shared" si="4"/>
        <v>-3.5292501662079687E-2</v>
      </c>
      <c r="K22" s="68">
        <v>-14450467.939999999</v>
      </c>
      <c r="L22" s="55">
        <f t="shared" si="5"/>
        <v>-0.25017405274436527</v>
      </c>
      <c r="M22" s="68">
        <v>-3640918.0270270272</v>
      </c>
      <c r="N22" s="55">
        <f t="shared" si="6"/>
        <v>-4.7231227122121147E-2</v>
      </c>
      <c r="O22" s="68">
        <v>-17996752.494199537</v>
      </c>
      <c r="P22" s="55">
        <f t="shared" si="7"/>
        <v>-0.13554132677426434</v>
      </c>
    </row>
    <row r="23" spans="3:16" ht="20.100000000000001" customHeight="1" thickBot="1" x14ac:dyDescent="0.45">
      <c r="C23" s="69" t="s">
        <v>37</v>
      </c>
      <c r="D23" s="70"/>
      <c r="E23" s="70"/>
      <c r="F23" s="70"/>
      <c r="G23" s="71" t="s">
        <v>14</v>
      </c>
      <c r="H23" s="72" t="s">
        <v>14</v>
      </c>
      <c r="I23" s="73">
        <f>I21+I22</f>
        <v>-2694834.950000003</v>
      </c>
      <c r="J23" s="74">
        <f t="shared" si="4"/>
        <v>-6.4301686418944681E-2</v>
      </c>
      <c r="K23" s="73">
        <f>K21+K22</f>
        <v>-15197821.199999997</v>
      </c>
      <c r="L23" s="74">
        <f t="shared" si="5"/>
        <v>-0.26311262294584437</v>
      </c>
      <c r="M23" s="73">
        <f>M21+M22</f>
        <v>-5126046.5135135073</v>
      </c>
      <c r="N23" s="74">
        <f t="shared" si="6"/>
        <v>-6.6496819022318646E-2</v>
      </c>
      <c r="O23" s="73">
        <f>O21+O22</f>
        <v>-19059623.563805111</v>
      </c>
      <c r="P23" s="74">
        <f t="shared" si="7"/>
        <v>-0.14354626849976473</v>
      </c>
    </row>
    <row r="24" spans="3:16" ht="20.100000000000001" customHeight="1" x14ac:dyDescent="0.4">
      <c r="C24" s="1" t="s">
        <v>38</v>
      </c>
      <c r="D24" s="75"/>
      <c r="E24" s="75"/>
      <c r="F24" s="75"/>
      <c r="G24" s="76"/>
      <c r="H24" s="76"/>
      <c r="I24" s="75"/>
      <c r="J24" s="75"/>
      <c r="K24" s="75"/>
      <c r="L24" s="75"/>
      <c r="M24" s="75"/>
      <c r="N24" s="75"/>
      <c r="O24" s="75"/>
      <c r="P24" s="75"/>
    </row>
    <row r="25" spans="3:16" ht="9.9499999999999993" customHeight="1" thickBot="1" x14ac:dyDescent="0.45">
      <c r="C25" s="75"/>
      <c r="D25" s="75"/>
      <c r="E25" s="75"/>
      <c r="F25" s="75"/>
      <c r="G25" s="76"/>
      <c r="H25" s="76"/>
      <c r="I25" s="75"/>
      <c r="J25" s="75"/>
      <c r="K25" s="75"/>
      <c r="L25" s="75"/>
      <c r="M25" s="75"/>
      <c r="N25" s="75"/>
      <c r="O25" s="75"/>
      <c r="P25" s="75"/>
    </row>
    <row r="26" spans="3:16" ht="20.100000000000001" customHeight="1" x14ac:dyDescent="0.4">
      <c r="C26" s="77" t="s">
        <v>39</v>
      </c>
      <c r="D26" s="16"/>
      <c r="E26" s="16"/>
      <c r="F26" s="16"/>
      <c r="G26" s="78" t="s">
        <v>14</v>
      </c>
      <c r="H26" s="79" t="s">
        <v>40</v>
      </c>
      <c r="I26" s="80">
        <v>20</v>
      </c>
      <c r="J26" s="81" t="s">
        <v>40</v>
      </c>
      <c r="K26" s="80">
        <v>50</v>
      </c>
      <c r="L26" s="81" t="s">
        <v>40</v>
      </c>
      <c r="M26" s="80">
        <v>37</v>
      </c>
      <c r="N26" s="81" t="s">
        <v>40</v>
      </c>
      <c r="O26" s="80">
        <v>431</v>
      </c>
      <c r="P26" s="81" t="s">
        <v>40</v>
      </c>
    </row>
    <row r="27" spans="3:16" ht="20.100000000000001" customHeight="1" x14ac:dyDescent="0.4">
      <c r="C27" s="77" t="s">
        <v>41</v>
      </c>
      <c r="D27" s="16"/>
      <c r="E27" s="16"/>
      <c r="F27" s="16"/>
      <c r="G27" s="82" t="s">
        <v>14</v>
      </c>
      <c r="H27" s="83" t="s">
        <v>42</v>
      </c>
      <c r="I27" s="84">
        <v>80.349999999999994</v>
      </c>
      <c r="J27" s="85" t="s">
        <v>42</v>
      </c>
      <c r="K27" s="84">
        <v>108.78</v>
      </c>
      <c r="L27" s="85" t="s">
        <v>42</v>
      </c>
      <c r="M27" s="84">
        <v>142.78378378378378</v>
      </c>
      <c r="N27" s="85" t="s">
        <v>42</v>
      </c>
      <c r="O27" s="84">
        <v>275.91176470588238</v>
      </c>
      <c r="P27" s="85" t="s">
        <v>42</v>
      </c>
    </row>
    <row r="28" spans="3:16" ht="20.100000000000001" customHeight="1" thickBot="1" x14ac:dyDescent="0.45">
      <c r="C28" s="77" t="s">
        <v>43</v>
      </c>
      <c r="D28" s="16"/>
      <c r="E28" s="16"/>
      <c r="F28" s="16"/>
      <c r="G28" s="86" t="s">
        <v>14</v>
      </c>
      <c r="H28" s="87" t="s">
        <v>42</v>
      </c>
      <c r="I28" s="88">
        <v>64.2</v>
      </c>
      <c r="J28" s="89" t="s">
        <v>42</v>
      </c>
      <c r="K28" s="88">
        <v>88.94</v>
      </c>
      <c r="L28" s="89" t="s">
        <v>42</v>
      </c>
      <c r="M28" s="88">
        <v>126.89189189189189</v>
      </c>
      <c r="N28" s="89" t="s">
        <v>42</v>
      </c>
      <c r="O28" s="88">
        <v>221.13689095127611</v>
      </c>
      <c r="P28" s="89" t="s">
        <v>42</v>
      </c>
    </row>
    <row r="29" spans="3:16" ht="9.9499999999999993" customHeight="1" x14ac:dyDescent="0.4">
      <c r="C29" s="75"/>
      <c r="D29" s="75"/>
      <c r="E29" s="75"/>
      <c r="F29" s="75"/>
      <c r="G29" s="76"/>
      <c r="H29" s="76"/>
      <c r="I29" s="75"/>
      <c r="J29" s="75"/>
      <c r="K29" s="75"/>
      <c r="L29" s="75"/>
      <c r="M29" s="75"/>
      <c r="N29" s="75"/>
      <c r="O29" s="75"/>
      <c r="P29" s="75"/>
    </row>
  </sheetData>
  <mergeCells count="12">
    <mergeCell ref="C2:F4"/>
    <mergeCell ref="G2:P2"/>
    <mergeCell ref="G3:H3"/>
    <mergeCell ref="I3:J3"/>
    <mergeCell ref="K3:L3"/>
    <mergeCell ref="M3:N3"/>
    <mergeCell ref="O3:P3"/>
    <mergeCell ref="C6:C12"/>
    <mergeCell ref="D6:D9"/>
    <mergeCell ref="D11:D12"/>
    <mergeCell ref="C13:C18"/>
    <mergeCell ref="D13:D16"/>
  </mergeCells>
  <phoneticPr fontId="2"/>
  <pageMargins left="0.70866141732283472" right="0.70866141732283472" top="0.74803149606299213" bottom="0.74803149606299213" header="0.31496062992125984" footer="0.31496062992125984"/>
  <pageSetup paperSize="9" scale="73" orientation="landscape" horizontalDpi="300" verticalDpi="300" r:id="rId1"/>
  <colBreaks count="1" manualBreakCount="1">
    <brk id="16" max="30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表15</vt:lpstr>
      <vt:lpstr>表15!Print_Area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2021-07-08T10:24:21Z</dcterms:created>
  <dcterms:modified xsi:type="dcterms:W3CDTF">2021-07-08T10:24:42Z</dcterms:modified>
</cp:coreProperties>
</file>