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6975"/>
  </bookViews>
  <sheets>
    <sheet name="表22" sheetId="2" r:id="rId1"/>
  </sheets>
  <externalReferences>
    <externalReference r:id="rId2"/>
  </externalReferences>
  <definedNames>
    <definedName name="_1__2__C【類型】">#REF!</definedName>
    <definedName name="_6_A【条例の状況】">#REF!</definedName>
    <definedName name="anscount" hidden="1">1</definedName>
    <definedName name="_xlnm.Print_Area" localSheetId="0">表22!$A$1:$T$26</definedName>
    <definedName name="sencount" hidden="1">1</definedName>
    <definedName name="回答者数">[1]ｼｽﾃﾑ管理!$I$3</definedName>
    <definedName name="基金の助成">#REF!</definedName>
    <definedName name="公私">#REF!</definedName>
    <definedName name="施設形態">#REF!</definedName>
    <definedName name="主体">#REF!</definedName>
    <definedName name="特例委任">#REF!</definedName>
    <definedName name="特例委任２">#REF!</definedName>
    <definedName name="独自の措置">#REF!</definedName>
    <definedName name="認定月">#REF!</definedName>
    <definedName name="認定日">#REF!</definedName>
    <definedName name="認定年">#REF!</definedName>
    <definedName name="類型">#REF!</definedName>
  </definedNames>
  <calcPr calcId="162913"/>
</workbook>
</file>

<file path=xl/calcChain.xml><?xml version="1.0" encoding="utf-8"?>
<calcChain xmlns="http://schemas.openxmlformats.org/spreadsheetml/2006/main">
  <c r="S19" i="2" l="1"/>
  <c r="T19" i="2" s="1"/>
  <c r="Q19" i="2"/>
  <c r="R19" i="2" s="1"/>
  <c r="O19" i="2"/>
  <c r="P19" i="2" s="1"/>
  <c r="M19" i="2"/>
  <c r="N19" i="2" s="1"/>
  <c r="K19" i="2"/>
  <c r="L19" i="2" s="1"/>
  <c r="I19" i="2"/>
  <c r="J19" i="2" s="1"/>
  <c r="G19" i="2"/>
  <c r="H19" i="2" s="1"/>
  <c r="S18" i="2"/>
  <c r="T18" i="2" s="1"/>
  <c r="Q18" i="2"/>
  <c r="R18" i="2" s="1"/>
  <c r="O18" i="2"/>
  <c r="P18" i="2" s="1"/>
  <c r="M18" i="2"/>
  <c r="N18" i="2" s="1"/>
  <c r="K18" i="2"/>
  <c r="L18" i="2" s="1"/>
  <c r="I18" i="2"/>
  <c r="J18" i="2" s="1"/>
  <c r="G18" i="2"/>
  <c r="H18" i="2" s="1"/>
  <c r="R17" i="2"/>
  <c r="N17" i="2"/>
  <c r="J17" i="2"/>
  <c r="T16" i="2"/>
  <c r="P16" i="2"/>
  <c r="L16" i="2"/>
  <c r="H16" i="2"/>
  <c r="R15" i="2"/>
  <c r="N15" i="2"/>
  <c r="J15" i="2"/>
  <c r="T14" i="2"/>
  <c r="P14" i="2"/>
  <c r="L14" i="2"/>
  <c r="H14" i="2"/>
  <c r="R13" i="2"/>
  <c r="N13" i="2"/>
  <c r="J13" i="2"/>
  <c r="T12" i="2"/>
  <c r="P12" i="2"/>
  <c r="L12" i="2"/>
  <c r="H12" i="2"/>
  <c r="T11" i="2"/>
  <c r="R11" i="2"/>
  <c r="P11" i="2"/>
  <c r="N11" i="2"/>
  <c r="L11" i="2"/>
  <c r="J11" i="2"/>
  <c r="H11" i="2"/>
  <c r="T10" i="2"/>
  <c r="R10" i="2"/>
  <c r="P10" i="2"/>
  <c r="N10" i="2"/>
  <c r="L10" i="2"/>
  <c r="J10" i="2"/>
  <c r="H10" i="2"/>
  <c r="T9" i="2"/>
  <c r="R9" i="2"/>
  <c r="P9" i="2"/>
  <c r="N9" i="2"/>
  <c r="L9" i="2"/>
  <c r="J9" i="2"/>
  <c r="H9" i="2"/>
  <c r="T8" i="2"/>
  <c r="R8" i="2"/>
  <c r="P8" i="2"/>
  <c r="N8" i="2"/>
  <c r="L8" i="2"/>
  <c r="J8" i="2"/>
  <c r="H8" i="2"/>
  <c r="T7" i="2"/>
  <c r="R7" i="2"/>
  <c r="P7" i="2"/>
  <c r="N7" i="2"/>
  <c r="L7" i="2"/>
  <c r="J7" i="2"/>
  <c r="H7" i="2"/>
  <c r="T6" i="2"/>
  <c r="R6" i="2"/>
  <c r="P6" i="2"/>
  <c r="N6" i="2"/>
  <c r="L6" i="2"/>
  <c r="J6" i="2"/>
  <c r="H6" i="2"/>
  <c r="G20" i="2" l="1"/>
  <c r="H20" i="2" s="1"/>
  <c r="I20" i="2"/>
  <c r="J20" i="2" s="1"/>
  <c r="K20" i="2"/>
  <c r="L20" i="2" s="1"/>
  <c r="M20" i="2"/>
  <c r="N20" i="2" s="1"/>
  <c r="O20" i="2"/>
  <c r="P20" i="2" s="1"/>
  <c r="Q20" i="2"/>
  <c r="R20" i="2" s="1"/>
  <c r="S20" i="2"/>
  <c r="T20" i="2" s="1"/>
  <c r="J12" i="2"/>
  <c r="N12" i="2"/>
  <c r="R12" i="2"/>
  <c r="H13" i="2"/>
  <c r="L13" i="2"/>
  <c r="P13" i="2"/>
  <c r="T13" i="2"/>
  <c r="J14" i="2"/>
  <c r="N14" i="2"/>
  <c r="R14" i="2"/>
  <c r="H15" i="2"/>
  <c r="L15" i="2"/>
  <c r="P15" i="2"/>
  <c r="T15" i="2"/>
  <c r="J16" i="2"/>
  <c r="N16" i="2"/>
  <c r="R16" i="2"/>
  <c r="H17" i="2"/>
  <c r="L17" i="2"/>
  <c r="P17" i="2"/>
  <c r="T17" i="2"/>
</calcChain>
</file>

<file path=xl/sharedStrings.xml><?xml version="1.0" encoding="utf-8"?>
<sst xmlns="http://schemas.openxmlformats.org/spreadsheetml/2006/main" count="85" uniqueCount="44">
  <si>
    <t>科目</t>
    <rPh sb="0" eb="2">
      <t>カモク</t>
    </rPh>
    <phoneticPr fontId="2"/>
  </si>
  <si>
    <t>私立</t>
    <rPh sb="0" eb="2">
      <t>シリツ</t>
    </rPh>
    <phoneticPr fontId="2"/>
  </si>
  <si>
    <t>家庭的保育事業</t>
    <rPh sb="0" eb="3">
      <t>カテイテキ</t>
    </rPh>
    <rPh sb="3" eb="5">
      <t>ホイク</t>
    </rPh>
    <rPh sb="5" eb="7">
      <t>ジギョウ</t>
    </rPh>
    <phoneticPr fontId="2"/>
  </si>
  <si>
    <t>小規模保育事業
（Ａ型）</t>
    <rPh sb="0" eb="3">
      <t>ショウキボ</t>
    </rPh>
    <rPh sb="3" eb="5">
      <t>ホイク</t>
    </rPh>
    <rPh sb="5" eb="7">
      <t>ジギョウ</t>
    </rPh>
    <rPh sb="10" eb="11">
      <t>ガタ</t>
    </rPh>
    <phoneticPr fontId="2"/>
  </si>
  <si>
    <t>小規模保育事業
（Ｂ型）</t>
    <rPh sb="0" eb="3">
      <t>ショウキボ</t>
    </rPh>
    <rPh sb="3" eb="5">
      <t>ホイク</t>
    </rPh>
    <rPh sb="5" eb="7">
      <t>ジギョウ</t>
    </rPh>
    <rPh sb="10" eb="11">
      <t>ガタ</t>
    </rPh>
    <phoneticPr fontId="2"/>
  </si>
  <si>
    <t>小規模保育事業
（Ｃ型）</t>
    <rPh sb="0" eb="3">
      <t>ショウキボ</t>
    </rPh>
    <rPh sb="3" eb="5">
      <t>ホイク</t>
    </rPh>
    <rPh sb="5" eb="7">
      <t>ジギョウ</t>
    </rPh>
    <rPh sb="10" eb="11">
      <t>ガタ</t>
    </rPh>
    <phoneticPr fontId="2"/>
  </si>
  <si>
    <t>事業所内保育事業
（Ａ型適用）</t>
    <rPh sb="0" eb="3">
      <t>ジギョウショ</t>
    </rPh>
    <rPh sb="3" eb="4">
      <t>ナイ</t>
    </rPh>
    <rPh sb="4" eb="6">
      <t>ホイク</t>
    </rPh>
    <rPh sb="6" eb="8">
      <t>ジギョウ</t>
    </rPh>
    <rPh sb="11" eb="12">
      <t>ガタ</t>
    </rPh>
    <rPh sb="12" eb="14">
      <t>テキヨウ</t>
    </rPh>
    <phoneticPr fontId="2"/>
  </si>
  <si>
    <t>事業所内保育事業
（Ｂ型適用）</t>
    <rPh sb="0" eb="3">
      <t>ジギョウショ</t>
    </rPh>
    <rPh sb="3" eb="4">
      <t>ナイ</t>
    </rPh>
    <rPh sb="4" eb="6">
      <t>ホイク</t>
    </rPh>
    <rPh sb="6" eb="8">
      <t>ジギョウ</t>
    </rPh>
    <rPh sb="11" eb="12">
      <t>ガタ</t>
    </rPh>
    <rPh sb="12" eb="14">
      <t>テキヨウ</t>
    </rPh>
    <phoneticPr fontId="2"/>
  </si>
  <si>
    <t>事業所内保育事業
（20人以上）</t>
    <rPh sb="0" eb="3">
      <t>ジギョウショ</t>
    </rPh>
    <rPh sb="3" eb="4">
      <t>ナイ</t>
    </rPh>
    <rPh sb="4" eb="6">
      <t>ホイク</t>
    </rPh>
    <rPh sb="6" eb="8">
      <t>ジギョウ</t>
    </rPh>
    <rPh sb="12" eb="15">
      <t>ニンイジョウ</t>
    </rPh>
    <phoneticPr fontId="2"/>
  </si>
  <si>
    <t>金額</t>
    <rPh sb="0" eb="2">
      <t>キンガク</t>
    </rPh>
    <phoneticPr fontId="2"/>
  </si>
  <si>
    <t>構成割合</t>
    <rPh sb="0" eb="2">
      <t>コウセイ</t>
    </rPh>
    <rPh sb="2" eb="4">
      <t>ワリアイ</t>
    </rPh>
    <phoneticPr fontId="2"/>
  </si>
  <si>
    <t>千円</t>
    <rPh sb="0" eb="2">
      <t>センエン</t>
    </rPh>
    <phoneticPr fontId="5"/>
  </si>
  <si>
    <t>％</t>
    <phoneticPr fontId="5"/>
  </si>
  <si>
    <t>収益</t>
    <rPh sb="0" eb="2">
      <t>シュウエキ</t>
    </rPh>
    <phoneticPr fontId="2"/>
  </si>
  <si>
    <t>Ⅰ　サービス活動増減による収益</t>
    <phoneticPr fontId="2"/>
  </si>
  <si>
    <t>１　保育事業収益</t>
    <rPh sb="2" eb="4">
      <t>ホイク</t>
    </rPh>
    <rPh sb="4" eb="6">
      <t>ジギョウ</t>
    </rPh>
    <rPh sb="6" eb="8">
      <t>シュウエキ</t>
    </rPh>
    <phoneticPr fontId="6"/>
  </si>
  <si>
    <t>２　児童福祉事業収益</t>
    <rPh sb="2" eb="4">
      <t>ジドウ</t>
    </rPh>
    <rPh sb="4" eb="6">
      <t>フクシ</t>
    </rPh>
    <rPh sb="6" eb="8">
      <t>ジギョウ</t>
    </rPh>
    <rPh sb="8" eb="10">
      <t>シュウエキ</t>
    </rPh>
    <phoneticPr fontId="6"/>
  </si>
  <si>
    <t>３　その他収益</t>
    <rPh sb="4" eb="5">
      <t>タ</t>
    </rPh>
    <rPh sb="5" eb="7">
      <t>シュウエキ</t>
    </rPh>
    <phoneticPr fontId="6"/>
  </si>
  <si>
    <t>Ⅱ　サービス活動外増減による収益</t>
    <rPh sb="6" eb="9">
      <t>カツドウガイ</t>
    </rPh>
    <rPh sb="9" eb="11">
      <t>ゾウゲン</t>
    </rPh>
    <rPh sb="14" eb="16">
      <t>シュウエキ</t>
    </rPh>
    <phoneticPr fontId="6"/>
  </si>
  <si>
    <t>１　借入金利息補助金収入</t>
    <rPh sb="2" eb="4">
      <t>カリイレ</t>
    </rPh>
    <rPh sb="4" eb="5">
      <t>キン</t>
    </rPh>
    <rPh sb="5" eb="7">
      <t>リソク</t>
    </rPh>
    <rPh sb="7" eb="10">
      <t>ホジョキン</t>
    </rPh>
    <rPh sb="10" eb="12">
      <t>シュウニュウ</t>
    </rPh>
    <phoneticPr fontId="6"/>
  </si>
  <si>
    <t>２　受取利息配当金収入</t>
    <rPh sb="2" eb="4">
      <t>ウケトリ</t>
    </rPh>
    <rPh sb="4" eb="6">
      <t>リソク</t>
    </rPh>
    <rPh sb="6" eb="9">
      <t>ハイトウキン</t>
    </rPh>
    <rPh sb="9" eb="11">
      <t>シュウニュウ</t>
    </rPh>
    <phoneticPr fontId="6"/>
  </si>
  <si>
    <t>Ⅲ　特別増減による収益</t>
    <rPh sb="2" eb="4">
      <t>トクベツ</t>
    </rPh>
    <rPh sb="4" eb="6">
      <t>ゾウゲン</t>
    </rPh>
    <rPh sb="9" eb="11">
      <t>シュウエキ</t>
    </rPh>
    <phoneticPr fontId="6"/>
  </si>
  <si>
    <t>費用</t>
    <rPh sb="0" eb="2">
      <t>ヒヨウ</t>
    </rPh>
    <phoneticPr fontId="2"/>
  </si>
  <si>
    <t>Ⅳ　サービス活動増減による費用</t>
    <rPh sb="13" eb="15">
      <t>ヒヨウ</t>
    </rPh>
    <phoneticPr fontId="2"/>
  </si>
  <si>
    <t>１　人件費</t>
    <rPh sb="2" eb="5">
      <t>ジンケンヒ</t>
    </rPh>
    <phoneticPr fontId="7"/>
  </si>
  <si>
    <t>２　事業費</t>
    <rPh sb="2" eb="4">
      <t>ジギョウ</t>
    </rPh>
    <rPh sb="4" eb="5">
      <t>ヒ</t>
    </rPh>
    <phoneticPr fontId="6"/>
  </si>
  <si>
    <t>３　事務費</t>
    <rPh sb="2" eb="5">
      <t>ジムヒ</t>
    </rPh>
    <phoneticPr fontId="6"/>
  </si>
  <si>
    <t>４　その他の費用</t>
    <rPh sb="4" eb="5">
      <t>タ</t>
    </rPh>
    <rPh sb="6" eb="8">
      <t>ヒヨウ</t>
    </rPh>
    <phoneticPr fontId="6"/>
  </si>
  <si>
    <t>Ⅴ　サービス活動外増減による費用</t>
    <phoneticPr fontId="6"/>
  </si>
  <si>
    <t>１　支払利息</t>
    <rPh sb="2" eb="4">
      <t>シハライ</t>
    </rPh>
    <rPh sb="4" eb="6">
      <t>リソク</t>
    </rPh>
    <phoneticPr fontId="6"/>
  </si>
  <si>
    <t>Ⅵ　特別増減による費用</t>
    <phoneticPr fontId="6"/>
  </si>
  <si>
    <t>１　法人本部帰属経費</t>
    <rPh sb="2" eb="4">
      <t>ホウジン</t>
    </rPh>
    <rPh sb="4" eb="6">
      <t>ホンブ</t>
    </rPh>
    <rPh sb="6" eb="8">
      <t>キゾク</t>
    </rPh>
    <rPh sb="8" eb="10">
      <t>ケイヒ</t>
    </rPh>
    <phoneticPr fontId="6"/>
  </si>
  <si>
    <t>①収益計：Ⅰ（３その他収益を除く）+Ⅱ</t>
    <rPh sb="1" eb="3">
      <t>シュウエキ</t>
    </rPh>
    <rPh sb="3" eb="4">
      <t>ケイ</t>
    </rPh>
    <rPh sb="10" eb="11">
      <t>タ</t>
    </rPh>
    <rPh sb="11" eb="13">
      <t>シュウエキ</t>
    </rPh>
    <rPh sb="14" eb="15">
      <t>ノゾ</t>
    </rPh>
    <phoneticPr fontId="6"/>
  </si>
  <si>
    <t>②費用計：Ⅳ+Ⅴ+Ⅵ</t>
    <rPh sb="1" eb="3">
      <t>ヒヨウ</t>
    </rPh>
    <rPh sb="3" eb="4">
      <t>ケイ</t>
    </rPh>
    <phoneticPr fontId="2"/>
  </si>
  <si>
    <t>③収支差：①－②</t>
    <rPh sb="1" eb="4">
      <t>シュウシサ</t>
    </rPh>
    <phoneticPr fontId="2"/>
  </si>
  <si>
    <t>※構成割合は、収益計（①）に対する割合。</t>
    <rPh sb="1" eb="3">
      <t>コウセイ</t>
    </rPh>
    <rPh sb="3" eb="5">
      <t>ワリアイ</t>
    </rPh>
    <rPh sb="7" eb="9">
      <t>シュウエキ</t>
    </rPh>
    <rPh sb="9" eb="10">
      <t>ケイ</t>
    </rPh>
    <rPh sb="14" eb="15">
      <t>タイ</t>
    </rPh>
    <rPh sb="17" eb="19">
      <t>ワリアイ</t>
    </rPh>
    <phoneticPr fontId="2"/>
  </si>
  <si>
    <t>④施設数</t>
    <rPh sb="1" eb="4">
      <t>シセツスウ</t>
    </rPh>
    <phoneticPr fontId="2"/>
  </si>
  <si>
    <t>施設</t>
    <rPh sb="0" eb="2">
      <t>シセツ</t>
    </rPh>
    <phoneticPr fontId="5"/>
  </si>
  <si>
    <t>施設</t>
    <rPh sb="0" eb="2">
      <t>シセツ</t>
    </rPh>
    <phoneticPr fontId="8"/>
  </si>
  <si>
    <t>⑤平均利用定員数</t>
    <rPh sb="1" eb="3">
      <t>ヘイキン</t>
    </rPh>
    <rPh sb="3" eb="5">
      <t>リヨウ</t>
    </rPh>
    <rPh sb="5" eb="8">
      <t>テイインスウ</t>
    </rPh>
    <phoneticPr fontId="2"/>
  </si>
  <si>
    <t>人</t>
    <rPh sb="0" eb="1">
      <t>ニン</t>
    </rPh>
    <phoneticPr fontId="5"/>
  </si>
  <si>
    <t>人</t>
    <rPh sb="0" eb="1">
      <t>ニン</t>
    </rPh>
    <phoneticPr fontId="8"/>
  </si>
  <si>
    <t>⑥平均児童数</t>
    <rPh sb="1" eb="3">
      <t>ヘイキン</t>
    </rPh>
    <rPh sb="3" eb="5">
      <t>ジドウ</t>
    </rPh>
    <rPh sb="5" eb="6">
      <t>スウ</t>
    </rPh>
    <phoneticPr fontId="2"/>
  </si>
  <si>
    <t>第22表　Ⅰ収支の状況,私立地域型保育事業,事業類型別（家庭的保育事業・小規模保育事業・事業所内保育事業）</t>
    <rPh sb="0" eb="1">
      <t>ダイ</t>
    </rPh>
    <rPh sb="3" eb="4">
      <t>ヒョウ</t>
    </rPh>
    <rPh sb="6" eb="8">
      <t>シュウシ</t>
    </rPh>
    <rPh sb="9" eb="11">
      <t>ジョウキョウ</t>
    </rPh>
    <rPh sb="12" eb="14">
      <t>シリツ</t>
    </rPh>
    <rPh sb="14" eb="17">
      <t>チイキガタ</t>
    </rPh>
    <rPh sb="17" eb="19">
      <t>ホイク</t>
    </rPh>
    <rPh sb="19" eb="21">
      <t>ジギョウ</t>
    </rPh>
    <rPh sb="22" eb="24">
      <t>ジギョウ</t>
    </rPh>
    <rPh sb="24" eb="26">
      <t>ルイケイ</t>
    </rPh>
    <rPh sb="26" eb="27">
      <t>ベツ</t>
    </rPh>
    <rPh sb="28" eb="31">
      <t>カテイテキ</t>
    </rPh>
    <rPh sb="31" eb="33">
      <t>ホイク</t>
    </rPh>
    <rPh sb="33" eb="35">
      <t>ジギョウ</t>
    </rPh>
    <rPh sb="36" eb="39">
      <t>ショウキボ</t>
    </rPh>
    <rPh sb="39" eb="41">
      <t>ホイク</t>
    </rPh>
    <rPh sb="41" eb="43">
      <t>ジギョウ</t>
    </rPh>
    <rPh sb="44" eb="47">
      <t>ジギョウショ</t>
    </rPh>
    <rPh sb="47" eb="48">
      <t>ナイ</t>
    </rPh>
    <rPh sb="48" eb="50">
      <t>ホイク</t>
    </rPh>
    <rPh sb="50" eb="52">
      <t>ジギョウ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</si>
</sst>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76" formatCode="#,##0_ ;[Red]\-#,##0\ "/>
    <numFmt numFmtId="177" formatCode="#,##0,;[Red]\-#,##0,"/>
    <numFmt numFmtId="178" formatCode="0.0%;[Red]\-0.0%"/>
    <numFmt numFmtId="179" formatCode="0.0%"/>
  </numFmts>
  <fonts count="10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0"/>
      <name val="Meiryo UI"/>
      <family val="3"/>
      <charset val="128"/>
    </font>
    <font>
      <sz val="11"/>
      <color theme="1"/>
      <name val="游ゴシック"/>
      <family val="3"/>
      <charset val="128"/>
      <scheme val="minor"/>
    </font>
    <font>
      <sz val="6"/>
      <name val="游ゴシック"/>
      <family val="3"/>
      <charset val="128"/>
      <scheme val="minor"/>
    </font>
    <font>
      <sz val="6"/>
      <name val="ＭＳ 明朝"/>
      <family val="1"/>
      <charset val="128"/>
    </font>
    <font>
      <sz val="6"/>
      <name val="ＭＳ Ｐゴシック"/>
      <family val="3"/>
      <charset val="128"/>
    </font>
    <font>
      <sz val="10"/>
      <color indexed="8"/>
      <name val="Meiryo UI"/>
      <family val="3"/>
      <charset val="128"/>
    </font>
    <font>
      <sz val="12"/>
      <name val="Meiryo UI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/>
      <top style="thin">
        <color auto="1"/>
      </top>
      <bottom style="double">
        <color indexed="64"/>
      </bottom>
      <diagonal/>
    </border>
    <border>
      <left/>
      <right/>
      <top style="thin">
        <color auto="1"/>
      </top>
      <bottom style="double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0" fontId="4" fillId="0" borderId="0">
      <alignment vertical="center"/>
    </xf>
  </cellStyleXfs>
  <cellXfs count="82">
    <xf numFmtId="0" fontId="0" fillId="0" borderId="0" xfId="0">
      <alignment vertical="center"/>
    </xf>
    <xf numFmtId="176" fontId="3" fillId="0" borderId="0" xfId="0" applyNumberFormat="1" applyFont="1">
      <alignment vertical="center"/>
    </xf>
    <xf numFmtId="176" fontId="3" fillId="2" borderId="14" xfId="3" applyNumberFormat="1" applyFont="1" applyFill="1" applyBorder="1" applyAlignment="1">
      <alignment horizontal="center" vertical="center" wrapText="1"/>
    </xf>
    <xf numFmtId="176" fontId="3" fillId="2" borderId="15" xfId="3" applyNumberFormat="1" applyFont="1" applyFill="1" applyBorder="1" applyAlignment="1">
      <alignment horizontal="center" vertical="center" wrapText="1"/>
    </xf>
    <xf numFmtId="176" fontId="3" fillId="0" borderId="16" xfId="0" applyNumberFormat="1" applyFont="1" applyFill="1" applyBorder="1" applyAlignment="1">
      <alignment horizontal="center" vertical="center"/>
    </xf>
    <xf numFmtId="176" fontId="3" fillId="0" borderId="17" xfId="0" applyNumberFormat="1" applyFont="1" applyFill="1" applyBorder="1" applyAlignment="1">
      <alignment horizontal="center" vertical="center"/>
    </xf>
    <xf numFmtId="176" fontId="3" fillId="0" borderId="18" xfId="0" applyNumberFormat="1" applyFont="1" applyFill="1" applyBorder="1" applyAlignment="1">
      <alignment horizontal="center" vertical="center"/>
    </xf>
    <xf numFmtId="176" fontId="3" fillId="0" borderId="19" xfId="3" applyNumberFormat="1" applyFont="1" applyFill="1" applyBorder="1" applyAlignment="1">
      <alignment horizontal="right" vertical="center" wrapText="1"/>
    </xf>
    <xf numFmtId="176" fontId="3" fillId="0" borderId="20" xfId="3" applyNumberFormat="1" applyFont="1" applyFill="1" applyBorder="1" applyAlignment="1">
      <alignment horizontal="right" vertical="center" wrapText="1"/>
    </xf>
    <xf numFmtId="176" fontId="3" fillId="0" borderId="7" xfId="3" applyNumberFormat="1" applyFont="1" applyFill="1" applyBorder="1" applyAlignment="1">
      <alignment vertical="center"/>
    </xf>
    <xf numFmtId="176" fontId="3" fillId="0" borderId="0" xfId="3" applyNumberFormat="1" applyFont="1" applyFill="1" applyBorder="1" applyAlignment="1">
      <alignment vertical="center"/>
    </xf>
    <xf numFmtId="177" fontId="3" fillId="0" borderId="21" xfId="1" applyNumberFormat="1" applyFont="1" applyFill="1" applyBorder="1" applyAlignment="1">
      <alignment horizontal="right" vertical="center"/>
    </xf>
    <xf numFmtId="178" fontId="3" fillId="0" borderId="23" xfId="2" applyNumberFormat="1" applyFont="1" applyFill="1" applyBorder="1" applyAlignment="1">
      <alignment horizontal="right" vertical="center"/>
    </xf>
    <xf numFmtId="176" fontId="3" fillId="0" borderId="25" xfId="3" applyNumberFormat="1" applyFont="1" applyFill="1" applyBorder="1" applyAlignment="1">
      <alignment vertical="center"/>
    </xf>
    <xf numFmtId="176" fontId="3" fillId="0" borderId="26" xfId="0" applyNumberFormat="1" applyFont="1" applyFill="1" applyBorder="1">
      <alignment vertical="center"/>
    </xf>
    <xf numFmtId="177" fontId="3" fillId="0" borderId="24" xfId="1" applyNumberFormat="1" applyFont="1" applyFill="1" applyBorder="1" applyAlignment="1">
      <alignment horizontal="right" vertical="center"/>
    </xf>
    <xf numFmtId="178" fontId="3" fillId="0" borderId="27" xfId="2" applyNumberFormat="1" applyFont="1" applyFill="1" applyBorder="1" applyAlignment="1">
      <alignment horizontal="right" vertical="center"/>
    </xf>
    <xf numFmtId="176" fontId="3" fillId="0" borderId="29" xfId="3" applyNumberFormat="1" applyFont="1" applyFill="1" applyBorder="1" applyAlignment="1">
      <alignment vertical="center"/>
    </xf>
    <xf numFmtId="176" fontId="3" fillId="0" borderId="0" xfId="0" applyNumberFormat="1" applyFont="1" applyFill="1" applyBorder="1">
      <alignment vertical="center"/>
    </xf>
    <xf numFmtId="176" fontId="3" fillId="0" borderId="26" xfId="3" applyNumberFormat="1" applyFont="1" applyFill="1" applyBorder="1" applyAlignment="1">
      <alignment vertical="center"/>
    </xf>
    <xf numFmtId="177" fontId="3" fillId="0" borderId="30" xfId="1" applyNumberFormat="1" applyFont="1" applyFill="1" applyBorder="1" applyAlignment="1">
      <alignment horizontal="right" vertical="center"/>
    </xf>
    <xf numFmtId="176" fontId="3" fillId="0" borderId="31" xfId="3" applyNumberFormat="1" applyFont="1" applyFill="1" applyBorder="1" applyAlignment="1">
      <alignment vertical="center"/>
    </xf>
    <xf numFmtId="176" fontId="3" fillId="0" borderId="32" xfId="3" applyNumberFormat="1" applyFont="1" applyFill="1" applyBorder="1" applyAlignment="1">
      <alignment vertical="center"/>
    </xf>
    <xf numFmtId="177" fontId="3" fillId="0" borderId="14" xfId="1" applyNumberFormat="1" applyFont="1" applyFill="1" applyBorder="1" applyAlignment="1">
      <alignment horizontal="right" vertical="center"/>
    </xf>
    <xf numFmtId="178" fontId="3" fillId="0" borderId="15" xfId="2" applyNumberFormat="1" applyFont="1" applyFill="1" applyBorder="1" applyAlignment="1">
      <alignment horizontal="right" vertical="center"/>
    </xf>
    <xf numFmtId="176" fontId="3" fillId="0" borderId="34" xfId="3" applyNumberFormat="1" applyFont="1" applyFill="1" applyBorder="1" applyAlignment="1">
      <alignment vertical="center"/>
    </xf>
    <xf numFmtId="176" fontId="3" fillId="0" borderId="18" xfId="3" applyNumberFormat="1" applyFont="1" applyFill="1" applyBorder="1" applyAlignment="1">
      <alignment vertical="center"/>
    </xf>
    <xf numFmtId="177" fontId="3" fillId="0" borderId="9" xfId="1" applyNumberFormat="1" applyFont="1" applyFill="1" applyBorder="1" applyAlignment="1">
      <alignment horizontal="right" vertical="center"/>
    </xf>
    <xf numFmtId="178" fontId="3" fillId="0" borderId="35" xfId="2" applyNumberFormat="1" applyFont="1" applyFill="1" applyBorder="1" applyAlignment="1">
      <alignment horizontal="right" vertical="center"/>
    </xf>
    <xf numFmtId="176" fontId="3" fillId="0" borderId="1" xfId="3" applyNumberFormat="1" applyFont="1" applyFill="1" applyBorder="1" applyAlignment="1">
      <alignment vertical="center"/>
    </xf>
    <xf numFmtId="176" fontId="3" fillId="0" borderId="2" xfId="3" applyNumberFormat="1" applyFont="1" applyFill="1" applyBorder="1" applyAlignment="1">
      <alignment vertical="center"/>
    </xf>
    <xf numFmtId="177" fontId="3" fillId="0" borderId="36" xfId="1" applyNumberFormat="1" applyFont="1" applyFill="1" applyBorder="1" applyAlignment="1">
      <alignment horizontal="right" vertical="center"/>
    </xf>
    <xf numFmtId="176" fontId="3" fillId="0" borderId="1" xfId="3" applyNumberFormat="1" applyFont="1" applyFill="1" applyBorder="1" applyAlignment="1">
      <alignment vertical="center" wrapText="1"/>
    </xf>
    <xf numFmtId="176" fontId="3" fillId="0" borderId="38" xfId="3" applyNumberFormat="1" applyFont="1" applyFill="1" applyBorder="1" applyAlignment="1">
      <alignment vertical="center"/>
    </xf>
    <xf numFmtId="176" fontId="3" fillId="0" borderId="39" xfId="3" applyNumberFormat="1" applyFont="1" applyFill="1" applyBorder="1" applyAlignment="1">
      <alignment vertical="center"/>
    </xf>
    <xf numFmtId="177" fontId="3" fillId="0" borderId="37" xfId="1" applyNumberFormat="1" applyFont="1" applyFill="1" applyBorder="1" applyAlignment="1">
      <alignment horizontal="right" vertical="center"/>
    </xf>
    <xf numFmtId="178" fontId="3" fillId="0" borderId="40" xfId="2" applyNumberFormat="1" applyFont="1" applyFill="1" applyBorder="1" applyAlignment="1">
      <alignment horizontal="right" vertical="center"/>
    </xf>
    <xf numFmtId="176" fontId="3" fillId="0" borderId="41" xfId="3" applyNumberFormat="1" applyFont="1" applyFill="1" applyBorder="1" applyAlignment="1">
      <alignment vertical="center"/>
    </xf>
    <xf numFmtId="176" fontId="3" fillId="0" borderId="42" xfId="0" applyNumberFormat="1" applyFont="1" applyFill="1" applyBorder="1">
      <alignment vertical="center"/>
    </xf>
    <xf numFmtId="176" fontId="3" fillId="0" borderId="42" xfId="3" applyNumberFormat="1" applyFont="1" applyFill="1" applyBorder="1" applyAlignment="1">
      <alignment vertical="center"/>
    </xf>
    <xf numFmtId="177" fontId="3" fillId="0" borderId="21" xfId="1" applyNumberFormat="1" applyFont="1" applyBorder="1">
      <alignment vertical="center"/>
    </xf>
    <xf numFmtId="179" fontId="3" fillId="0" borderId="27" xfId="2" applyNumberFormat="1" applyFont="1" applyBorder="1">
      <alignment vertical="center"/>
    </xf>
    <xf numFmtId="176" fontId="3" fillId="0" borderId="36" xfId="0" applyNumberFormat="1" applyFont="1" applyFill="1" applyBorder="1">
      <alignment vertical="center"/>
    </xf>
    <xf numFmtId="177" fontId="3" fillId="0" borderId="24" xfId="1" applyNumberFormat="1" applyFont="1" applyBorder="1">
      <alignment vertical="center"/>
    </xf>
    <xf numFmtId="176" fontId="3" fillId="0" borderId="43" xfId="0" applyNumberFormat="1" applyFont="1" applyFill="1" applyBorder="1">
      <alignment vertical="center"/>
    </xf>
    <xf numFmtId="176" fontId="3" fillId="0" borderId="32" xfId="0" applyNumberFormat="1" applyFont="1" applyFill="1" applyBorder="1">
      <alignment vertical="center"/>
    </xf>
    <xf numFmtId="177" fontId="3" fillId="0" borderId="14" xfId="1" applyNumberFormat="1" applyFont="1" applyBorder="1">
      <alignment vertical="center"/>
    </xf>
    <xf numFmtId="179" fontId="3" fillId="0" borderId="15" xfId="2" applyNumberFormat="1" applyFont="1" applyBorder="1">
      <alignment vertical="center"/>
    </xf>
    <xf numFmtId="176" fontId="3" fillId="0" borderId="0" xfId="0" applyNumberFormat="1" applyFont="1" applyFill="1">
      <alignment vertical="center"/>
    </xf>
    <xf numFmtId="176" fontId="3" fillId="0" borderId="25" xfId="0" applyNumberFormat="1" applyFont="1" applyFill="1" applyBorder="1">
      <alignment vertical="center"/>
    </xf>
    <xf numFmtId="38" fontId="3" fillId="0" borderId="16" xfId="1" applyFont="1" applyFill="1" applyBorder="1" applyAlignment="1">
      <alignment horizontal="right" vertical="center"/>
    </xf>
    <xf numFmtId="38" fontId="3" fillId="0" borderId="44" xfId="1" applyFont="1" applyFill="1" applyBorder="1" applyAlignment="1">
      <alignment horizontal="left" vertical="center"/>
    </xf>
    <xf numFmtId="38" fontId="3" fillId="0" borderId="45" xfId="1" applyNumberFormat="1" applyFont="1" applyFill="1" applyBorder="1" applyAlignment="1">
      <alignment horizontal="right" vertical="center"/>
    </xf>
    <xf numFmtId="38" fontId="3" fillId="0" borderId="3" xfId="1" applyNumberFormat="1" applyFont="1" applyFill="1" applyBorder="1" applyAlignment="1">
      <alignment horizontal="left" vertical="center"/>
    </xf>
    <xf numFmtId="38" fontId="3" fillId="0" borderId="43" xfId="1" applyNumberFormat="1" applyFont="1" applyFill="1" applyBorder="1" applyAlignment="1">
      <alignment horizontal="right" vertical="center"/>
    </xf>
    <xf numFmtId="38" fontId="3" fillId="0" borderId="46" xfId="1" applyNumberFormat="1" applyFont="1" applyFill="1" applyBorder="1" applyAlignment="1">
      <alignment horizontal="left" vertical="center"/>
    </xf>
    <xf numFmtId="176" fontId="3" fillId="2" borderId="1" xfId="0" applyNumberFormat="1" applyFont="1" applyFill="1" applyBorder="1" applyAlignment="1">
      <alignment horizontal="center" vertical="center"/>
    </xf>
    <xf numFmtId="176" fontId="3" fillId="2" borderId="2" xfId="0" applyNumberFormat="1" applyFont="1" applyFill="1" applyBorder="1" applyAlignment="1">
      <alignment horizontal="center" vertical="center"/>
    </xf>
    <xf numFmtId="176" fontId="3" fillId="2" borderId="3" xfId="0" applyNumberFormat="1" applyFont="1" applyFill="1" applyBorder="1" applyAlignment="1">
      <alignment horizontal="center" vertical="center"/>
    </xf>
    <xf numFmtId="176" fontId="3" fillId="2" borderId="7" xfId="0" applyNumberFormat="1" applyFont="1" applyFill="1" applyBorder="1" applyAlignment="1">
      <alignment horizontal="center" vertical="center"/>
    </xf>
    <xf numFmtId="176" fontId="3" fillId="2" borderId="0" xfId="0" applyNumberFormat="1" applyFont="1" applyFill="1" applyBorder="1" applyAlignment="1">
      <alignment horizontal="center" vertical="center"/>
    </xf>
    <xf numFmtId="176" fontId="3" fillId="2" borderId="8" xfId="0" applyNumberFormat="1" applyFont="1" applyFill="1" applyBorder="1" applyAlignment="1">
      <alignment horizontal="center" vertical="center"/>
    </xf>
    <xf numFmtId="176" fontId="3" fillId="2" borderId="11" xfId="0" applyNumberFormat="1" applyFont="1" applyFill="1" applyBorder="1" applyAlignment="1">
      <alignment horizontal="center" vertical="center"/>
    </xf>
    <xf numFmtId="176" fontId="3" fillId="2" borderId="12" xfId="0" applyNumberFormat="1" applyFont="1" applyFill="1" applyBorder="1" applyAlignment="1">
      <alignment horizontal="center" vertical="center"/>
    </xf>
    <xf numFmtId="176" fontId="3" fillId="2" borderId="13" xfId="0" applyNumberFormat="1" applyFont="1" applyFill="1" applyBorder="1" applyAlignment="1">
      <alignment horizontal="center" vertical="center"/>
    </xf>
    <xf numFmtId="176" fontId="3" fillId="2" borderId="4" xfId="0" applyNumberFormat="1" applyFont="1" applyFill="1" applyBorder="1" applyAlignment="1">
      <alignment horizontal="center" vertical="center"/>
    </xf>
    <xf numFmtId="176" fontId="3" fillId="2" borderId="5" xfId="0" applyNumberFormat="1" applyFont="1" applyFill="1" applyBorder="1" applyAlignment="1">
      <alignment horizontal="center" vertical="center"/>
    </xf>
    <xf numFmtId="176" fontId="3" fillId="2" borderId="6" xfId="0" applyNumberFormat="1" applyFont="1" applyFill="1" applyBorder="1" applyAlignment="1">
      <alignment horizontal="center" vertical="center"/>
    </xf>
    <xf numFmtId="176" fontId="3" fillId="2" borderId="9" xfId="3" applyNumberFormat="1" applyFont="1" applyFill="1" applyBorder="1" applyAlignment="1">
      <alignment horizontal="center" vertical="center" wrapText="1"/>
    </xf>
    <xf numFmtId="176" fontId="3" fillId="2" borderId="10" xfId="3" applyNumberFormat="1" applyFont="1" applyFill="1" applyBorder="1" applyAlignment="1">
      <alignment horizontal="center" vertical="center" wrapText="1"/>
    </xf>
    <xf numFmtId="176" fontId="3" fillId="0" borderId="21" xfId="0" applyNumberFormat="1" applyFont="1" applyFill="1" applyBorder="1" applyAlignment="1">
      <alignment horizontal="center" vertical="center"/>
    </xf>
    <xf numFmtId="176" fontId="3" fillId="0" borderId="24" xfId="0" applyNumberFormat="1" applyFont="1" applyFill="1" applyBorder="1" applyAlignment="1">
      <alignment horizontal="center" vertical="center"/>
    </xf>
    <xf numFmtId="176" fontId="3" fillId="0" borderId="30" xfId="0" applyNumberFormat="1" applyFont="1" applyFill="1" applyBorder="1" applyAlignment="1">
      <alignment horizontal="center" vertical="center"/>
    </xf>
    <xf numFmtId="176" fontId="3" fillId="0" borderId="14" xfId="0" applyNumberFormat="1" applyFont="1" applyFill="1" applyBorder="1" applyAlignment="1">
      <alignment horizontal="center" vertical="center"/>
    </xf>
    <xf numFmtId="176" fontId="3" fillId="0" borderId="22" xfId="3" applyNumberFormat="1" applyFont="1" applyFill="1" applyBorder="1" applyAlignment="1">
      <alignment vertical="center" wrapText="1"/>
    </xf>
    <xf numFmtId="176" fontId="3" fillId="0" borderId="28" xfId="3" applyNumberFormat="1" applyFont="1" applyFill="1" applyBorder="1" applyAlignment="1">
      <alignment vertical="center" wrapText="1"/>
    </xf>
    <xf numFmtId="176" fontId="3" fillId="0" borderId="1" xfId="3" applyNumberFormat="1" applyFont="1" applyFill="1" applyBorder="1" applyAlignment="1">
      <alignment horizontal="left" vertical="center" wrapText="1"/>
    </xf>
    <xf numFmtId="176" fontId="3" fillId="0" borderId="29" xfId="3" applyNumberFormat="1" applyFont="1" applyFill="1" applyBorder="1" applyAlignment="1">
      <alignment horizontal="left" vertical="center" wrapText="1"/>
    </xf>
    <xf numFmtId="176" fontId="3" fillId="0" borderId="33" xfId="0" applyNumberFormat="1" applyFont="1" applyFill="1" applyBorder="1" applyAlignment="1">
      <alignment horizontal="center" vertical="center"/>
    </xf>
    <xf numFmtId="176" fontId="3" fillId="0" borderId="37" xfId="0" applyNumberFormat="1" applyFont="1" applyFill="1" applyBorder="1" applyAlignment="1">
      <alignment horizontal="center" vertical="center"/>
    </xf>
    <xf numFmtId="176" fontId="3" fillId="0" borderId="17" xfId="3" applyNumberFormat="1" applyFont="1" applyFill="1" applyBorder="1" applyAlignment="1">
      <alignment vertical="center" wrapText="1"/>
    </xf>
    <xf numFmtId="176" fontId="9" fillId="0" borderId="0" xfId="0" applyNumberFormat="1" applyFont="1">
      <alignment vertical="center"/>
    </xf>
  </cellXfs>
  <cellStyles count="4">
    <cellStyle name="パーセント" xfId="2" builtinId="5"/>
    <cellStyle name="桁区切り" xfId="1" builtinId="6"/>
    <cellStyle name="標準" xfId="0" builtinId="0"/>
    <cellStyle name="標準 3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&#12415;&#12378;&#12411;_201910&#36942;&#21172;&#27515;\04&#38598;&#35336;\&#38598;&#35336;_&#36942;&#21172;&#27515;2019&#9314;&#20225;&#26989;.TKO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ｼｽﾃﾑ管理"/>
      <sheetName val="ｼｽﾃﾑ管理2"/>
      <sheetName val="ｼｽﾃﾑ管理3"/>
      <sheetName val="ｼｽﾃﾑ管理4"/>
      <sheetName val="原データ11"/>
      <sheetName val="原データ12"/>
      <sheetName val="原データ13"/>
      <sheetName val="原データ14"/>
      <sheetName val="項目加工履歴"/>
      <sheetName val="DATACHECK"/>
      <sheetName val="集計条件"/>
      <sheetName val="単純集計指定"/>
      <sheetName val="単純集計結果"/>
      <sheetName val="クロス集計指定"/>
      <sheetName val="クロス集計結果"/>
      <sheetName val="数量クロス集計指定"/>
      <sheetName val="数量クロス集計結果(個別)"/>
      <sheetName val="数量クロス集計結果(合算)"/>
      <sheetName val="数量クロス集計結果(二元)"/>
    </sheetNames>
    <sheetDataSet>
      <sheetData sheetId="0"/>
      <sheetData sheetId="1">
        <row r="3">
          <cell r="I3">
            <v>5000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>
    <tabColor rgb="FFFF0000"/>
    <pageSetUpPr fitToPage="1"/>
  </sheetPr>
  <dimension ref="C1:T26"/>
  <sheetViews>
    <sheetView showGridLines="0" tabSelected="1" view="pageBreakPreview" zoomScale="70" zoomScaleNormal="80" zoomScaleSheetLayoutView="70" zoomScalePageLayoutView="60" workbookViewId="0">
      <selection activeCell="C1" sqref="C1"/>
    </sheetView>
  </sheetViews>
  <sheetFormatPr defaultColWidth="8.25" defaultRowHeight="15" customHeight="1" x14ac:dyDescent="0.4"/>
  <cols>
    <col min="1" max="1" width="2.625" style="1" customWidth="1"/>
    <col min="2" max="2" width="2.375" style="1" customWidth="1"/>
    <col min="3" max="3" width="5.125" style="1" customWidth="1"/>
    <col min="4" max="4" width="26.5" style="1" customWidth="1"/>
    <col min="5" max="5" width="1.875" style="1" customWidth="1"/>
    <col min="6" max="6" width="23.5" style="1" customWidth="1"/>
    <col min="7" max="7" width="9.25" style="1" customWidth="1"/>
    <col min="8" max="8" width="7.75" style="1" customWidth="1"/>
    <col min="9" max="9" width="9.25" style="1" customWidth="1"/>
    <col min="10" max="10" width="7.75" style="1" customWidth="1"/>
    <col min="11" max="11" width="9.25" style="1" customWidth="1"/>
    <col min="12" max="12" width="7.75" style="1" customWidth="1"/>
    <col min="13" max="13" width="9.25" style="1" customWidth="1"/>
    <col min="14" max="14" width="7.75" style="1" customWidth="1"/>
    <col min="15" max="15" width="9.25" style="1" customWidth="1"/>
    <col min="16" max="16" width="7.75" style="1" customWidth="1"/>
    <col min="17" max="17" width="9.25" style="1" customWidth="1"/>
    <col min="18" max="18" width="7.75" style="1" customWidth="1"/>
    <col min="19" max="19" width="9.25" style="1" customWidth="1"/>
    <col min="20" max="21" width="7.75" style="1" customWidth="1"/>
    <col min="22" max="29" width="7.875" style="1" customWidth="1"/>
    <col min="30" max="16384" width="8.25" style="1"/>
  </cols>
  <sheetData>
    <row r="1" spans="3:20" ht="17.25" thickBot="1" x14ac:dyDescent="0.45">
      <c r="C1" s="81" t="s">
        <v>43</v>
      </c>
    </row>
    <row r="2" spans="3:20" ht="13.9" customHeight="1" thickBot="1" x14ac:dyDescent="0.45">
      <c r="C2" s="56" t="s">
        <v>0</v>
      </c>
      <c r="D2" s="57"/>
      <c r="E2" s="57"/>
      <c r="F2" s="58"/>
      <c r="G2" s="65" t="s">
        <v>1</v>
      </c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7"/>
    </row>
    <row r="3" spans="3:20" ht="29.45" customHeight="1" x14ac:dyDescent="0.4">
      <c r="C3" s="59"/>
      <c r="D3" s="60"/>
      <c r="E3" s="60"/>
      <c r="F3" s="61"/>
      <c r="G3" s="68" t="s">
        <v>2</v>
      </c>
      <c r="H3" s="69"/>
      <c r="I3" s="68" t="s">
        <v>3</v>
      </c>
      <c r="J3" s="69"/>
      <c r="K3" s="68" t="s">
        <v>4</v>
      </c>
      <c r="L3" s="69"/>
      <c r="M3" s="68" t="s">
        <v>5</v>
      </c>
      <c r="N3" s="69"/>
      <c r="O3" s="68" t="s">
        <v>6</v>
      </c>
      <c r="P3" s="69"/>
      <c r="Q3" s="68" t="s">
        <v>7</v>
      </c>
      <c r="R3" s="69"/>
      <c r="S3" s="68" t="s">
        <v>8</v>
      </c>
      <c r="T3" s="69"/>
    </row>
    <row r="4" spans="3:20" ht="20.100000000000001" customHeight="1" thickBot="1" x14ac:dyDescent="0.45">
      <c r="C4" s="62"/>
      <c r="D4" s="63"/>
      <c r="E4" s="63"/>
      <c r="F4" s="64"/>
      <c r="G4" s="2" t="s">
        <v>9</v>
      </c>
      <c r="H4" s="3" t="s">
        <v>10</v>
      </c>
      <c r="I4" s="2" t="s">
        <v>9</v>
      </c>
      <c r="J4" s="3" t="s">
        <v>10</v>
      </c>
      <c r="K4" s="2" t="s">
        <v>9</v>
      </c>
      <c r="L4" s="3" t="s">
        <v>10</v>
      </c>
      <c r="M4" s="2" t="s">
        <v>9</v>
      </c>
      <c r="N4" s="3" t="s">
        <v>10</v>
      </c>
      <c r="O4" s="2" t="s">
        <v>9</v>
      </c>
      <c r="P4" s="3" t="s">
        <v>10</v>
      </c>
      <c r="Q4" s="2" t="s">
        <v>9</v>
      </c>
      <c r="R4" s="3" t="s">
        <v>10</v>
      </c>
      <c r="S4" s="2" t="s">
        <v>9</v>
      </c>
      <c r="T4" s="3" t="s">
        <v>10</v>
      </c>
    </row>
    <row r="5" spans="3:20" ht="20.100000000000001" customHeight="1" x14ac:dyDescent="0.4">
      <c r="C5" s="4"/>
      <c r="D5" s="5"/>
      <c r="E5" s="6"/>
      <c r="F5" s="6"/>
      <c r="G5" s="7" t="s">
        <v>11</v>
      </c>
      <c r="H5" s="8" t="s">
        <v>12</v>
      </c>
      <c r="I5" s="7" t="s">
        <v>11</v>
      </c>
      <c r="J5" s="8" t="s">
        <v>12</v>
      </c>
      <c r="K5" s="7" t="s">
        <v>11</v>
      </c>
      <c r="L5" s="8" t="s">
        <v>12</v>
      </c>
      <c r="M5" s="7" t="s">
        <v>11</v>
      </c>
      <c r="N5" s="8" t="s">
        <v>12</v>
      </c>
      <c r="O5" s="7" t="s">
        <v>11</v>
      </c>
      <c r="P5" s="8" t="s">
        <v>12</v>
      </c>
      <c r="Q5" s="7" t="s">
        <v>11</v>
      </c>
      <c r="R5" s="8" t="s">
        <v>12</v>
      </c>
      <c r="S5" s="7" t="s">
        <v>11</v>
      </c>
      <c r="T5" s="8" t="s">
        <v>12</v>
      </c>
    </row>
    <row r="6" spans="3:20" ht="20.100000000000001" customHeight="1" x14ac:dyDescent="0.4">
      <c r="C6" s="70" t="s">
        <v>13</v>
      </c>
      <c r="D6" s="74" t="s">
        <v>14</v>
      </c>
      <c r="E6" s="9" t="s">
        <v>15</v>
      </c>
      <c r="F6" s="10"/>
      <c r="G6" s="11">
        <v>13828284.759462731</v>
      </c>
      <c r="H6" s="12" t="str">
        <f t="shared" ref="H6:H11" si="0">"-"</f>
        <v>-</v>
      </c>
      <c r="I6" s="11">
        <v>45696129.268147551</v>
      </c>
      <c r="J6" s="12" t="str">
        <f t="shared" ref="J6:J11" si="1">"-"</f>
        <v>-</v>
      </c>
      <c r="K6" s="11">
        <v>37709861.857999288</v>
      </c>
      <c r="L6" s="12" t="str">
        <f t="shared" ref="L6:L11" si="2">"-"</f>
        <v>-</v>
      </c>
      <c r="M6" s="11">
        <v>27140461.598826233</v>
      </c>
      <c r="N6" s="12" t="str">
        <f t="shared" ref="N6:N11" si="3">"-"</f>
        <v>-</v>
      </c>
      <c r="O6" s="11">
        <v>40587828.308436424</v>
      </c>
      <c r="P6" s="12" t="str">
        <f t="shared" ref="P6:P11" si="4">"-"</f>
        <v>-</v>
      </c>
      <c r="Q6" s="11">
        <v>38817075.754411638</v>
      </c>
      <c r="R6" s="12" t="str">
        <f t="shared" ref="R6:R11" si="5">"-"</f>
        <v>-</v>
      </c>
      <c r="S6" s="11">
        <v>82789665.381505892</v>
      </c>
      <c r="T6" s="12" t="str">
        <f t="shared" ref="T6:T11" si="6">"-"</f>
        <v>-</v>
      </c>
    </row>
    <row r="7" spans="3:20" ht="20.100000000000001" customHeight="1" x14ac:dyDescent="0.4">
      <c r="C7" s="71"/>
      <c r="D7" s="74"/>
      <c r="E7" s="13" t="s">
        <v>16</v>
      </c>
      <c r="F7" s="14"/>
      <c r="G7" s="15">
        <v>656.15291486483432</v>
      </c>
      <c r="H7" s="16" t="str">
        <f t="shared" si="0"/>
        <v>-</v>
      </c>
      <c r="I7" s="15">
        <v>48801.467663537624</v>
      </c>
      <c r="J7" s="16" t="str">
        <f t="shared" si="1"/>
        <v>-</v>
      </c>
      <c r="K7" s="15">
        <v>11186.967342942666</v>
      </c>
      <c r="L7" s="16" t="str">
        <f t="shared" si="2"/>
        <v>-</v>
      </c>
      <c r="M7" s="15">
        <v>420668.53515802044</v>
      </c>
      <c r="N7" s="16" t="str">
        <f t="shared" si="3"/>
        <v>-</v>
      </c>
      <c r="O7" s="15">
        <v>0</v>
      </c>
      <c r="P7" s="16" t="str">
        <f t="shared" si="4"/>
        <v>-</v>
      </c>
      <c r="Q7" s="15">
        <v>0</v>
      </c>
      <c r="R7" s="16" t="str">
        <f t="shared" si="5"/>
        <v>-</v>
      </c>
      <c r="S7" s="15">
        <v>0</v>
      </c>
      <c r="T7" s="16" t="str">
        <f t="shared" si="6"/>
        <v>-</v>
      </c>
    </row>
    <row r="8" spans="3:20" ht="20.100000000000001" customHeight="1" x14ac:dyDescent="0.4">
      <c r="C8" s="71"/>
      <c r="D8" s="75"/>
      <c r="E8" s="17" t="s">
        <v>17</v>
      </c>
      <c r="F8" s="18"/>
      <c r="G8" s="15">
        <v>79543.019681473728</v>
      </c>
      <c r="H8" s="16" t="str">
        <f t="shared" si="0"/>
        <v>-</v>
      </c>
      <c r="I8" s="15">
        <v>441022.64415422099</v>
      </c>
      <c r="J8" s="16" t="str">
        <f t="shared" si="1"/>
        <v>-</v>
      </c>
      <c r="K8" s="15">
        <v>174824.52551065476</v>
      </c>
      <c r="L8" s="16" t="str">
        <f t="shared" si="2"/>
        <v>-</v>
      </c>
      <c r="M8" s="15">
        <v>51448.719577974407</v>
      </c>
      <c r="N8" s="16" t="str">
        <f t="shared" si="3"/>
        <v>-</v>
      </c>
      <c r="O8" s="15">
        <v>95941.30004629925</v>
      </c>
      <c r="P8" s="16" t="str">
        <f t="shared" si="4"/>
        <v>-</v>
      </c>
      <c r="Q8" s="15">
        <v>84162.865563066574</v>
      </c>
      <c r="R8" s="16" t="str">
        <f t="shared" si="5"/>
        <v>-</v>
      </c>
      <c r="S8" s="15">
        <v>1294167.9553210726</v>
      </c>
      <c r="T8" s="16" t="str">
        <f t="shared" si="6"/>
        <v>-</v>
      </c>
    </row>
    <row r="9" spans="3:20" ht="20.100000000000001" customHeight="1" x14ac:dyDescent="0.4">
      <c r="C9" s="71"/>
      <c r="D9" s="76" t="s">
        <v>18</v>
      </c>
      <c r="E9" s="13" t="s">
        <v>19</v>
      </c>
      <c r="F9" s="19"/>
      <c r="G9" s="15">
        <v>6322.0119480324629</v>
      </c>
      <c r="H9" s="16" t="str">
        <f t="shared" si="0"/>
        <v>-</v>
      </c>
      <c r="I9" s="15">
        <v>1029.1313656551645</v>
      </c>
      <c r="J9" s="16" t="str">
        <f t="shared" si="1"/>
        <v>-</v>
      </c>
      <c r="K9" s="15">
        <v>45.428161256690089</v>
      </c>
      <c r="L9" s="16" t="str">
        <f t="shared" si="2"/>
        <v>-</v>
      </c>
      <c r="M9" s="15">
        <v>4214.2123928184819</v>
      </c>
      <c r="N9" s="16" t="str">
        <f t="shared" si="3"/>
        <v>-</v>
      </c>
      <c r="O9" s="15">
        <v>8979.8841150195294</v>
      </c>
      <c r="P9" s="16" t="str">
        <f t="shared" si="4"/>
        <v>-</v>
      </c>
      <c r="Q9" s="15">
        <v>0</v>
      </c>
      <c r="R9" s="16" t="str">
        <f t="shared" si="5"/>
        <v>-</v>
      </c>
      <c r="S9" s="15">
        <v>0</v>
      </c>
      <c r="T9" s="16" t="str">
        <f t="shared" si="6"/>
        <v>-</v>
      </c>
    </row>
    <row r="10" spans="3:20" ht="20.100000000000001" customHeight="1" x14ac:dyDescent="0.4">
      <c r="C10" s="72"/>
      <c r="D10" s="77"/>
      <c r="E10" s="13" t="s">
        <v>20</v>
      </c>
      <c r="F10" s="19"/>
      <c r="G10" s="20">
        <v>245.99980294907164</v>
      </c>
      <c r="H10" s="16" t="str">
        <f t="shared" si="0"/>
        <v>-</v>
      </c>
      <c r="I10" s="20">
        <v>383.15357572134991</v>
      </c>
      <c r="J10" s="16" t="str">
        <f t="shared" si="1"/>
        <v>-</v>
      </c>
      <c r="K10" s="20">
        <v>15239.830283876303</v>
      </c>
      <c r="L10" s="16" t="str">
        <f t="shared" si="2"/>
        <v>-</v>
      </c>
      <c r="M10" s="20">
        <v>46.225099439708671</v>
      </c>
      <c r="N10" s="16" t="str">
        <f t="shared" si="3"/>
        <v>-</v>
      </c>
      <c r="O10" s="20">
        <v>0</v>
      </c>
      <c r="P10" s="16" t="str">
        <f t="shared" si="4"/>
        <v>-</v>
      </c>
      <c r="Q10" s="20">
        <v>0</v>
      </c>
      <c r="R10" s="16" t="str">
        <f t="shared" si="5"/>
        <v>-</v>
      </c>
      <c r="S10" s="20">
        <v>0</v>
      </c>
      <c r="T10" s="16" t="str">
        <f t="shared" si="6"/>
        <v>-</v>
      </c>
    </row>
    <row r="11" spans="3:20" ht="20.100000000000001" customHeight="1" thickBot="1" x14ac:dyDescent="0.45">
      <c r="C11" s="73"/>
      <c r="D11" s="21" t="s">
        <v>21</v>
      </c>
      <c r="E11" s="22"/>
      <c r="F11" s="22"/>
      <c r="G11" s="23">
        <v>24068.13629371376</v>
      </c>
      <c r="H11" s="24" t="str">
        <f t="shared" si="0"/>
        <v>-</v>
      </c>
      <c r="I11" s="23">
        <v>1075437.6253861887</v>
      </c>
      <c r="J11" s="24" t="str">
        <f t="shared" si="1"/>
        <v>-</v>
      </c>
      <c r="K11" s="23">
        <v>629111.31039206276</v>
      </c>
      <c r="L11" s="24" t="str">
        <f t="shared" si="2"/>
        <v>-</v>
      </c>
      <c r="M11" s="23">
        <v>965585.39455713273</v>
      </c>
      <c r="N11" s="24" t="str">
        <f t="shared" si="3"/>
        <v>-</v>
      </c>
      <c r="O11" s="23">
        <v>206390.47086601108</v>
      </c>
      <c r="P11" s="24" t="str">
        <f t="shared" si="4"/>
        <v>-</v>
      </c>
      <c r="Q11" s="23">
        <v>2321408.2457506815</v>
      </c>
      <c r="R11" s="24" t="str">
        <f t="shared" si="5"/>
        <v>-</v>
      </c>
      <c r="S11" s="23">
        <v>2361121.8242711755</v>
      </c>
      <c r="T11" s="24" t="str">
        <f t="shared" si="6"/>
        <v>-</v>
      </c>
    </row>
    <row r="12" spans="3:20" ht="20.100000000000001" customHeight="1" x14ac:dyDescent="0.4">
      <c r="C12" s="78" t="s">
        <v>22</v>
      </c>
      <c r="D12" s="80" t="s">
        <v>23</v>
      </c>
      <c r="E12" s="25" t="s">
        <v>24</v>
      </c>
      <c r="F12" s="26"/>
      <c r="G12" s="27">
        <v>7383069.8365287082</v>
      </c>
      <c r="H12" s="28">
        <f t="shared" ref="H12:H17" si="7">IFERROR(G12/G$18,"-")</f>
        <v>0.53363196663137757</v>
      </c>
      <c r="I12" s="27">
        <v>29625613.724502996</v>
      </c>
      <c r="J12" s="28">
        <f t="shared" ref="J12:J17" si="8">IFERROR(I12/I$18,"-")</f>
        <v>0.64760616408318306</v>
      </c>
      <c r="K12" s="27">
        <v>24359361.967899781</v>
      </c>
      <c r="L12" s="28">
        <f t="shared" ref="L12:L17" si="9">IFERROR(K12/K$18,"-")</f>
        <v>0.64551479520543253</v>
      </c>
      <c r="M12" s="27">
        <v>17232656.575627271</v>
      </c>
      <c r="N12" s="28">
        <f t="shared" ref="N12:N17" si="10">IFERROR(M12/M$18,"-")</f>
        <v>0.62515553809924562</v>
      </c>
      <c r="O12" s="27">
        <v>27314092.917658672</v>
      </c>
      <c r="P12" s="28">
        <f t="shared" ref="P12:P17" si="11">IFERROR(O12/O$18,"-")</f>
        <v>0.67281380319623663</v>
      </c>
      <c r="Q12" s="27">
        <v>29993535.545694094</v>
      </c>
      <c r="R12" s="28">
        <f t="shared" ref="R12:R17" si="12">IFERROR(Q12/Q$18,"-")</f>
        <v>0.77268920862193669</v>
      </c>
      <c r="S12" s="27">
        <v>62940774.553379923</v>
      </c>
      <c r="T12" s="28">
        <f t="shared" ref="T12:T17" si="13">IFERROR(S12/S$18,"-")</f>
        <v>0.76024917196295438</v>
      </c>
    </row>
    <row r="13" spans="3:20" ht="20.100000000000001" customHeight="1" x14ac:dyDescent="0.4">
      <c r="C13" s="71"/>
      <c r="D13" s="74"/>
      <c r="E13" s="29" t="s">
        <v>25</v>
      </c>
      <c r="F13" s="30"/>
      <c r="G13" s="31">
        <v>1915741.3436784267</v>
      </c>
      <c r="H13" s="16">
        <f t="shared" si="7"/>
        <v>0.13846554934726327</v>
      </c>
      <c r="I13" s="31">
        <v>3561920.6362929018</v>
      </c>
      <c r="J13" s="16">
        <f t="shared" si="8"/>
        <v>7.786241262338861E-2</v>
      </c>
      <c r="K13" s="31">
        <v>3551881.7720636884</v>
      </c>
      <c r="L13" s="16">
        <f t="shared" si="9"/>
        <v>9.4123657167580602E-2</v>
      </c>
      <c r="M13" s="31">
        <v>2117452.7446595323</v>
      </c>
      <c r="N13" s="16">
        <f t="shared" si="10"/>
        <v>7.681562643449652E-2</v>
      </c>
      <c r="O13" s="31">
        <v>2598094.8246451491</v>
      </c>
      <c r="P13" s="16">
        <f t="shared" si="11"/>
        <v>6.3997514590859839E-2</v>
      </c>
      <c r="Q13" s="31">
        <v>2971950.9076658771</v>
      </c>
      <c r="R13" s="16">
        <f t="shared" si="12"/>
        <v>7.6562977759294729E-2</v>
      </c>
      <c r="S13" s="31">
        <v>5978644.8284821734</v>
      </c>
      <c r="T13" s="16">
        <f t="shared" si="13"/>
        <v>7.2214868859920803E-2</v>
      </c>
    </row>
    <row r="14" spans="3:20" ht="20.100000000000001" customHeight="1" x14ac:dyDescent="0.4">
      <c r="C14" s="71"/>
      <c r="D14" s="74"/>
      <c r="E14" s="29" t="s">
        <v>26</v>
      </c>
      <c r="F14" s="30"/>
      <c r="G14" s="31">
        <v>1923676.8971112515</v>
      </c>
      <c r="H14" s="16">
        <f t="shared" si="7"/>
        <v>0.1390391136069043</v>
      </c>
      <c r="I14" s="31">
        <v>6278960.9401350208</v>
      </c>
      <c r="J14" s="16">
        <f t="shared" si="8"/>
        <v>0.13725601929069217</v>
      </c>
      <c r="K14" s="31">
        <v>4859220.1413099961</v>
      </c>
      <c r="L14" s="16">
        <f t="shared" si="9"/>
        <v>0.12876767866536512</v>
      </c>
      <c r="M14" s="31">
        <v>2929725.6172249592</v>
      </c>
      <c r="N14" s="16">
        <f t="shared" si="10"/>
        <v>0.10628275371713812</v>
      </c>
      <c r="O14" s="31">
        <v>5555804.0514295101</v>
      </c>
      <c r="P14" s="16">
        <f t="shared" si="11"/>
        <v>0.13685322316666435</v>
      </c>
      <c r="Q14" s="31">
        <v>3216345.2705861949</v>
      </c>
      <c r="R14" s="16">
        <f t="shared" si="12"/>
        <v>8.2859030673392522E-2</v>
      </c>
      <c r="S14" s="31">
        <v>9350826.2442284897</v>
      </c>
      <c r="T14" s="16">
        <f t="shared" si="13"/>
        <v>0.11294678147494168</v>
      </c>
    </row>
    <row r="15" spans="3:20" ht="20.100000000000001" customHeight="1" x14ac:dyDescent="0.4">
      <c r="C15" s="71"/>
      <c r="D15" s="75"/>
      <c r="E15" s="13" t="s">
        <v>27</v>
      </c>
      <c r="F15" s="19"/>
      <c r="G15" s="31">
        <v>377654.40635511209</v>
      </c>
      <c r="H15" s="16">
        <f t="shared" si="7"/>
        <v>2.7296025641420231E-2</v>
      </c>
      <c r="I15" s="31">
        <v>791381.11230178224</v>
      </c>
      <c r="J15" s="16">
        <f t="shared" si="8"/>
        <v>1.7299330614094739E-2</v>
      </c>
      <c r="K15" s="31">
        <v>608791.99643782945</v>
      </c>
      <c r="L15" s="16">
        <f t="shared" si="9"/>
        <v>1.6132780547419005E-2</v>
      </c>
      <c r="M15" s="31">
        <v>251495.18642477857</v>
      </c>
      <c r="N15" s="16">
        <f t="shared" si="10"/>
        <v>9.1235850902477347E-3</v>
      </c>
      <c r="O15" s="31">
        <v>1300268.1192306869</v>
      </c>
      <c r="P15" s="16">
        <f t="shared" si="11"/>
        <v>3.2028826331949305E-2</v>
      </c>
      <c r="Q15" s="31">
        <v>401299.47292975237</v>
      </c>
      <c r="R15" s="16">
        <f t="shared" si="12"/>
        <v>1.0338220103665174E-2</v>
      </c>
      <c r="S15" s="31">
        <v>3404174.4318353841</v>
      </c>
      <c r="T15" s="16">
        <f t="shared" si="13"/>
        <v>4.1118349931099391E-2</v>
      </c>
    </row>
    <row r="16" spans="3:20" ht="20.100000000000001" customHeight="1" x14ac:dyDescent="0.4">
      <c r="C16" s="71"/>
      <c r="D16" s="32" t="s">
        <v>28</v>
      </c>
      <c r="E16" s="13" t="s">
        <v>29</v>
      </c>
      <c r="F16" s="19"/>
      <c r="G16" s="31">
        <v>4046.9742887646748</v>
      </c>
      <c r="H16" s="16">
        <f t="shared" si="7"/>
        <v>2.9250635527450046E-4</v>
      </c>
      <c r="I16" s="31">
        <v>51302.500708624531</v>
      </c>
      <c r="J16" s="16">
        <f t="shared" si="8"/>
        <v>1.1214557781231073E-3</v>
      </c>
      <c r="K16" s="31">
        <v>22662.163185760503</v>
      </c>
      <c r="L16" s="16">
        <f t="shared" si="9"/>
        <v>6.0053960555476516E-4</v>
      </c>
      <c r="M16" s="31">
        <v>13414.179757994929</v>
      </c>
      <c r="N16" s="16">
        <f t="shared" si="10"/>
        <v>4.8663122415088683E-4</v>
      </c>
      <c r="O16" s="31">
        <v>44188.590316629372</v>
      </c>
      <c r="P16" s="16">
        <f t="shared" si="11"/>
        <v>1.08847449550817E-3</v>
      </c>
      <c r="Q16" s="31">
        <v>37729.712598270075</v>
      </c>
      <c r="R16" s="16">
        <f t="shared" si="12"/>
        <v>9.7198750459665981E-4</v>
      </c>
      <c r="S16" s="31">
        <v>66405.106047631867</v>
      </c>
      <c r="T16" s="16">
        <f t="shared" si="13"/>
        <v>8.0209414715747701E-4</v>
      </c>
    </row>
    <row r="17" spans="3:20" ht="20.100000000000001" customHeight="1" thickBot="1" x14ac:dyDescent="0.45">
      <c r="C17" s="79"/>
      <c r="D17" s="33" t="s">
        <v>30</v>
      </c>
      <c r="E17" s="33" t="s">
        <v>31</v>
      </c>
      <c r="F17" s="34"/>
      <c r="G17" s="35">
        <v>27137.855189842307</v>
      </c>
      <c r="H17" s="36">
        <f t="shared" si="7"/>
        <v>1.9614641816691663E-3</v>
      </c>
      <c r="I17" s="35">
        <v>721569.12595059827</v>
      </c>
      <c r="J17" s="36">
        <f t="shared" si="8"/>
        <v>1.5773263572637145E-2</v>
      </c>
      <c r="K17" s="35">
        <v>662179.33669364895</v>
      </c>
      <c r="L17" s="36">
        <f t="shared" si="9"/>
        <v>1.7547526880151845E-2</v>
      </c>
      <c r="M17" s="35">
        <v>0</v>
      </c>
      <c r="N17" s="36">
        <f t="shared" si="10"/>
        <v>0</v>
      </c>
      <c r="O17" s="35">
        <v>512565.12760515581</v>
      </c>
      <c r="P17" s="36">
        <f t="shared" si="11"/>
        <v>1.2625749422812985E-2</v>
      </c>
      <c r="Q17" s="35">
        <v>0</v>
      </c>
      <c r="R17" s="36">
        <f t="shared" si="12"/>
        <v>0</v>
      </c>
      <c r="S17" s="35">
        <v>950479.77877231047</v>
      </c>
      <c r="T17" s="36">
        <f t="shared" si="13"/>
        <v>1.1480657330747407E-2</v>
      </c>
    </row>
    <row r="18" spans="3:20" ht="20.100000000000001" customHeight="1" thickTop="1" x14ac:dyDescent="0.4">
      <c r="C18" s="37" t="s">
        <v>32</v>
      </c>
      <c r="D18" s="38"/>
      <c r="E18" s="39"/>
      <c r="F18" s="39"/>
      <c r="G18" s="40">
        <f>G6+G7+G9+G10</f>
        <v>13835508.924128577</v>
      </c>
      <c r="H18" s="41">
        <f>G18/G$18</f>
        <v>1</v>
      </c>
      <c r="I18" s="40">
        <f>I6+I7+I9+I10</f>
        <v>45746343.02075246</v>
      </c>
      <c r="J18" s="41">
        <f>I18/I$18</f>
        <v>1</v>
      </c>
      <c r="K18" s="40">
        <f>K6+K7+K9+K10</f>
        <v>37736334.083787359</v>
      </c>
      <c r="L18" s="41">
        <f>K18/K$18</f>
        <v>1</v>
      </c>
      <c r="M18" s="40">
        <f>M6+M7+M9+M10</f>
        <v>27565390.571476512</v>
      </c>
      <c r="N18" s="41">
        <f>M18/M$18</f>
        <v>1</v>
      </c>
      <c r="O18" s="40">
        <f>O6+O7+O9+O10</f>
        <v>40596808.192551441</v>
      </c>
      <c r="P18" s="41">
        <f>O18/O$18</f>
        <v>1</v>
      </c>
      <c r="Q18" s="40">
        <f>Q6+Q7+Q9+Q10</f>
        <v>38817075.754411638</v>
      </c>
      <c r="R18" s="41">
        <f>Q18/Q$18</f>
        <v>1</v>
      </c>
      <c r="S18" s="40">
        <f>S6+S7+S9+S10</f>
        <v>82789665.381505892</v>
      </c>
      <c r="T18" s="41">
        <f>S18/S$18</f>
        <v>1</v>
      </c>
    </row>
    <row r="19" spans="3:20" ht="20.100000000000001" customHeight="1" x14ac:dyDescent="0.4">
      <c r="C19" s="42" t="s">
        <v>33</v>
      </c>
      <c r="D19" s="14"/>
      <c r="E19" s="14"/>
      <c r="F19" s="14"/>
      <c r="G19" s="43">
        <f>(G12+G13+G14+G15)+G16+G17</f>
        <v>11631327.313152108</v>
      </c>
      <c r="H19" s="41">
        <f>G19/G$18</f>
        <v>0.84068662576390929</v>
      </c>
      <c r="I19" s="43">
        <f>(I12+I13+I14+I15)+I16+I17</f>
        <v>41030748.039891921</v>
      </c>
      <c r="J19" s="41">
        <f>I19/I$18</f>
        <v>0.89691864596211879</v>
      </c>
      <c r="K19" s="43">
        <f>(K12+K13+K14+K15)+K16+K17</f>
        <v>34064097.377590701</v>
      </c>
      <c r="L19" s="41">
        <f>K19/K$18</f>
        <v>0.90268697807150378</v>
      </c>
      <c r="M19" s="43">
        <f>(M12+M13+M14+M15)+M16+M17</f>
        <v>22544744.303694531</v>
      </c>
      <c r="N19" s="41">
        <f>M19/M$18</f>
        <v>0.81786413456527873</v>
      </c>
      <c r="O19" s="43">
        <f>(O12+O13+O14+O15)+O16+O17</f>
        <v>37325013.630885802</v>
      </c>
      <c r="P19" s="41">
        <f>O19/O$18</f>
        <v>0.91940759120403126</v>
      </c>
      <c r="Q19" s="43">
        <f>(Q12+Q13+Q14+Q15)+Q16+Q17</f>
        <v>36620860.909474194</v>
      </c>
      <c r="R19" s="41">
        <f>Q19/Q$18</f>
        <v>0.94342142466288592</v>
      </c>
      <c r="S19" s="43">
        <f>(S12+S13+S14+S15)+S16+S17</f>
        <v>82691304.942745909</v>
      </c>
      <c r="T19" s="41">
        <f>S19/S$18</f>
        <v>0.99881192370682104</v>
      </c>
    </row>
    <row r="20" spans="3:20" ht="20.100000000000001" customHeight="1" thickBot="1" x14ac:dyDescent="0.45">
      <c r="C20" s="44" t="s">
        <v>34</v>
      </c>
      <c r="D20" s="45"/>
      <c r="E20" s="45"/>
      <c r="F20" s="45"/>
      <c r="G20" s="46">
        <f>G18-G19</f>
        <v>2204181.6109764688</v>
      </c>
      <c r="H20" s="47">
        <f>G20/G$18</f>
        <v>0.15931337423609071</v>
      </c>
      <c r="I20" s="46">
        <f>I18-I19</f>
        <v>4715594.9808605388</v>
      </c>
      <c r="J20" s="47">
        <f>I20/I$18</f>
        <v>0.10308135403788117</v>
      </c>
      <c r="K20" s="46">
        <f>K18-K19</f>
        <v>3672236.7061966583</v>
      </c>
      <c r="L20" s="47">
        <f>K20/K$18</f>
        <v>9.731302192849621E-2</v>
      </c>
      <c r="M20" s="46">
        <f>M18-M19</f>
        <v>5020646.2677819803</v>
      </c>
      <c r="N20" s="47">
        <f>M20/M$18</f>
        <v>0.18213586543472127</v>
      </c>
      <c r="O20" s="46">
        <f>O18-O19</f>
        <v>3271794.5616656393</v>
      </c>
      <c r="P20" s="47">
        <f>O20/O$18</f>
        <v>8.0592408795968754E-2</v>
      </c>
      <c r="Q20" s="46">
        <f>Q18-Q19</f>
        <v>2196214.8449374437</v>
      </c>
      <c r="R20" s="47">
        <f>Q20/Q$18</f>
        <v>5.6578575337114093E-2</v>
      </c>
      <c r="S20" s="46">
        <f>S18-S19</f>
        <v>98360.438759982586</v>
      </c>
      <c r="T20" s="47">
        <f>S20/S$18</f>
        <v>1.1880762931789188E-3</v>
      </c>
    </row>
    <row r="21" spans="3:20" ht="20.100000000000001" customHeight="1" x14ac:dyDescent="0.4">
      <c r="C21" s="1" t="s">
        <v>35</v>
      </c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</row>
    <row r="22" spans="3:20" ht="9.9499999999999993" customHeight="1" thickBot="1" x14ac:dyDescent="0.45"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</row>
    <row r="23" spans="3:20" ht="20.100000000000001" customHeight="1" x14ac:dyDescent="0.4">
      <c r="C23" s="49" t="s">
        <v>36</v>
      </c>
      <c r="D23" s="14"/>
      <c r="E23" s="14"/>
      <c r="F23" s="14"/>
      <c r="G23" s="50">
        <v>167</v>
      </c>
      <c r="H23" s="51" t="s">
        <v>37</v>
      </c>
      <c r="I23" s="50">
        <v>339</v>
      </c>
      <c r="J23" s="51" t="s">
        <v>37</v>
      </c>
      <c r="K23" s="50">
        <v>185</v>
      </c>
      <c r="L23" s="51" t="s">
        <v>37</v>
      </c>
      <c r="M23" s="50">
        <v>30</v>
      </c>
      <c r="N23" s="51" t="s">
        <v>37</v>
      </c>
      <c r="O23" s="50">
        <v>57</v>
      </c>
      <c r="P23" s="51" t="s">
        <v>38</v>
      </c>
      <c r="Q23" s="50">
        <v>19</v>
      </c>
      <c r="R23" s="51" t="s">
        <v>38</v>
      </c>
      <c r="S23" s="50">
        <v>46</v>
      </c>
      <c r="T23" s="51" t="s">
        <v>38</v>
      </c>
    </row>
    <row r="24" spans="3:20" ht="20.100000000000001" customHeight="1" x14ac:dyDescent="0.4">
      <c r="C24" s="49" t="s">
        <v>39</v>
      </c>
      <c r="D24" s="14"/>
      <c r="E24" s="14"/>
      <c r="F24" s="14"/>
      <c r="G24" s="52">
        <v>4.5999999999999996</v>
      </c>
      <c r="H24" s="53" t="s">
        <v>40</v>
      </c>
      <c r="I24" s="52">
        <v>16.7</v>
      </c>
      <c r="J24" s="53" t="s">
        <v>40</v>
      </c>
      <c r="K24" s="52">
        <v>15.2</v>
      </c>
      <c r="L24" s="53" t="s">
        <v>40</v>
      </c>
      <c r="M24" s="52">
        <v>10</v>
      </c>
      <c r="N24" s="53" t="s">
        <v>40</v>
      </c>
      <c r="O24" s="52">
        <v>16.892307692307693</v>
      </c>
      <c r="P24" s="53" t="s">
        <v>41</v>
      </c>
      <c r="Q24" s="52">
        <v>16.12</v>
      </c>
      <c r="R24" s="53" t="s">
        <v>41</v>
      </c>
      <c r="S24" s="52">
        <v>40.214285714285715</v>
      </c>
      <c r="T24" s="53" t="s">
        <v>41</v>
      </c>
    </row>
    <row r="25" spans="3:20" ht="20.100000000000001" customHeight="1" thickBot="1" x14ac:dyDescent="0.45">
      <c r="C25" s="49" t="s">
        <v>42</v>
      </c>
      <c r="D25" s="14"/>
      <c r="E25" s="14"/>
      <c r="F25" s="14"/>
      <c r="G25" s="54">
        <v>4.5999999999999996</v>
      </c>
      <c r="H25" s="55" t="s">
        <v>40</v>
      </c>
      <c r="I25" s="54">
        <v>16.7</v>
      </c>
      <c r="J25" s="55" t="s">
        <v>40</v>
      </c>
      <c r="K25" s="54">
        <v>15.1</v>
      </c>
      <c r="L25" s="55" t="s">
        <v>40</v>
      </c>
      <c r="M25" s="54">
        <v>9.7459615247748186</v>
      </c>
      <c r="N25" s="55" t="s">
        <v>40</v>
      </c>
      <c r="O25" s="54">
        <v>15.938461538461539</v>
      </c>
      <c r="P25" s="55" t="s">
        <v>41</v>
      </c>
      <c r="Q25" s="54">
        <v>15.68</v>
      </c>
      <c r="R25" s="55" t="s">
        <v>41</v>
      </c>
      <c r="S25" s="54">
        <v>40.982142857142854</v>
      </c>
      <c r="T25" s="55" t="s">
        <v>41</v>
      </c>
    </row>
    <row r="26" spans="3:20" ht="9.9499999999999993" customHeight="1" x14ac:dyDescent="0.4"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</row>
  </sheetData>
  <mergeCells count="14">
    <mergeCell ref="C6:C11"/>
    <mergeCell ref="D6:D8"/>
    <mergeCell ref="D9:D10"/>
    <mergeCell ref="C12:C17"/>
    <mergeCell ref="D12:D15"/>
    <mergeCell ref="C2:F4"/>
    <mergeCell ref="G2:T2"/>
    <mergeCell ref="G3:H3"/>
    <mergeCell ref="I3:J3"/>
    <mergeCell ref="K3:L3"/>
    <mergeCell ref="M3:N3"/>
    <mergeCell ref="O3:P3"/>
    <mergeCell ref="Q3:R3"/>
    <mergeCell ref="S3:T3"/>
  </mergeCells>
  <phoneticPr fontId="2"/>
  <pageMargins left="0.7" right="0.7" top="0.75" bottom="0.75" header="0.3" footer="0.3"/>
  <pageSetup paperSize="9" scale="65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表22</vt:lpstr>
      <vt:lpstr>表22!Print_Area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2021-07-08T10:33:06Z</dcterms:created>
  <dcterms:modified xsi:type="dcterms:W3CDTF">2021-07-08T10:33:26Z</dcterms:modified>
</cp:coreProperties>
</file>