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予算係\■入卒調査関係\●年度別フォルダ\Ｒ６年\100_統計誤り対応\5_長野県\03_正誤表・正誤情報\令和３年度\掲載用帳票\入学\"/>
    </mc:Choice>
  </mc:AlternateContent>
  <xr:revisionPtr revIDLastSave="0" documentId="8_{7E13DE48-E8A4-48E6-BECB-2C66FB4F0215}" xr6:coauthVersionLast="47" xr6:coauthVersionMax="47" xr10:uidLastSave="{00000000-0000-0000-0000-000000000000}"/>
  <bookViews>
    <workbookView xWindow="-120" yWindow="-120" windowWidth="29040" windowHeight="15840" xr2:uid="{ECA878AB-4CA8-4160-B0AA-237A554059FF}"/>
  </bookViews>
  <sheets>
    <sheet name="第１８－１表　" sheetId="1" r:id="rId1"/>
  </sheets>
  <definedNames>
    <definedName name="_xlnm.Print_Area" localSheetId="0">'第１８－１表　'!$A$2:$AS$24</definedName>
    <definedName name="_xlnm.Print_Titles" localSheetId="0">'第１８－１表　'!$A:$A,'第１８－１表　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K16" i="1" l="1"/>
  <c r="AI16" i="1"/>
  <c r="Y16" i="1"/>
  <c r="S16" i="1"/>
  <c r="O16" i="1"/>
  <c r="N16" i="1"/>
  <c r="M16" i="1"/>
  <c r="L16" i="1"/>
  <c r="H16" i="1"/>
  <c r="G16" i="1"/>
  <c r="F16" i="1"/>
  <c r="I16" i="1" s="1"/>
  <c r="E16" i="1"/>
  <c r="D16" i="1"/>
  <c r="J16" i="1" s="1"/>
  <c r="C16" i="1"/>
  <c r="AK15" i="1"/>
  <c r="AI15" i="1"/>
  <c r="Y15" i="1"/>
  <c r="S15" i="1"/>
  <c r="O15" i="1"/>
  <c r="N15" i="1"/>
  <c r="M15" i="1"/>
  <c r="L15" i="1"/>
  <c r="H15" i="1"/>
  <c r="G15" i="1"/>
  <c r="F15" i="1"/>
  <c r="I15" i="1" s="1"/>
  <c r="E15" i="1"/>
  <c r="D15" i="1"/>
  <c r="J15" i="1" s="1"/>
  <c r="C15" i="1"/>
</calcChain>
</file>

<file path=xl/sharedStrings.xml><?xml version="1.0" encoding="utf-8"?>
<sst xmlns="http://schemas.openxmlformats.org/spreadsheetml/2006/main" count="75" uniqueCount="50">
  <si>
    <t>第１８－１表　入学状況、学校養成所区分別（看護師２年課程（定時制））</t>
    <phoneticPr fontId="2"/>
  </si>
  <si>
    <t>入学試験状況</t>
  </si>
  <si>
    <t>入学者情報</t>
  </si>
  <si>
    <t>年齢階級別</t>
  </si>
  <si>
    <t>一般教育学歴別</t>
  </si>
  <si>
    <t>准看護業務歴別</t>
  </si>
  <si>
    <t>一般教育学歴別・准看護業務歴別</t>
  </si>
  <si>
    <t>大学卒</t>
  </si>
  <si>
    <t>短大卒</t>
  </si>
  <si>
    <t>高校卒</t>
  </si>
  <si>
    <t>中学卒</t>
  </si>
  <si>
    <t>高校衛看卒（再）</t>
  </si>
  <si>
    <t>学校数</t>
  </si>
  <si>
    <t>総定員</t>
  </si>
  <si>
    <t>1学年定員</t>
    <phoneticPr fontId="2"/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</si>
  <si>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</si>
  <si>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</si>
  <si>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</si>
  <si>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</si>
  <si>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</si>
  <si>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</si>
  <si>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</si>
  <si>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</si>
  <si>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</si>
  <si>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</si>
  <si>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</si>
  <si>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</si>
  <si>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業務歴なし</t>
  </si>
  <si>
    <t>3年未満</t>
  </si>
  <si>
    <t>3～5</t>
  </si>
  <si>
    <t>5年以上</t>
  </si>
  <si>
    <t>総数</t>
  </si>
  <si>
    <t>01 大学院</t>
  </si>
  <si>
    <t>02 大学</t>
  </si>
  <si>
    <t>03 短期大学</t>
  </si>
  <si>
    <t>04 高等学校</t>
  </si>
  <si>
    <t>05 高等学校専攻科</t>
  </si>
  <si>
    <t>06 高等学校・専攻科一貫教育校</t>
  </si>
  <si>
    <t>07 専修学校(文部科学大臣指定)</t>
  </si>
  <si>
    <t>08 各種学校(文部科学大臣指定)</t>
  </si>
  <si>
    <t>09 専修学校(厚生労働大臣又は都道府県知事指定)</t>
  </si>
  <si>
    <t>10 各種学校(厚生労働大臣又は都道府県知事指定)</t>
  </si>
  <si>
    <t>11 その他(文部科学大臣指定)</t>
  </si>
  <si>
    <t>12 その他(厚生労働大臣又は都道府県知事指定)</t>
  </si>
  <si>
    <t>13 大学専攻科</t>
  </si>
  <si>
    <t>14 大学別科</t>
  </si>
  <si>
    <t>養成所計(０７～１２計)(再掲)</t>
  </si>
  <si>
    <t xml:space="preserve">  全日制</t>
  </si>
  <si>
    <t xml:space="preserve">  定時制</t>
  </si>
  <si>
    <t xml:space="preserve">  通信制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</si>
</sst>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0" xfId="0" applyFont="1">
      <alignment vertical="center"/>
    </xf>
    <xf numFmtId="0" fontId="1" fillId="0" borderId="10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0" fontId="1" fillId="0" borderId="14" xfId="0" applyFont="1" applyBorder="1">
      <alignment vertical="center"/>
    </xf>
    <xf numFmtId="0" fontId="1" fillId="0" borderId="15" xfId="0" applyFont="1" applyBorder="1">
      <alignment vertical="center"/>
    </xf>
    <xf numFmtId="176" fontId="1" fillId="0" borderId="15" xfId="0" applyNumberFormat="1" applyFont="1" applyBorder="1">
      <alignment vertical="center"/>
    </xf>
    <xf numFmtId="177" fontId="1" fillId="0" borderId="15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75E11-1203-429E-AE9D-60C01A7E3B1C}">
  <sheetPr>
    <pageSetUpPr fitToPage="1"/>
  </sheetPr>
  <dimension ref="A1:AS24"/>
  <sheetViews>
    <sheetView tabSelected="1" workbookViewId="0">
      <selection activeCell="A9" sqref="A9"/>
    </sheetView>
  </sheetViews>
  <sheetFormatPr defaultRowHeight="18.75" x14ac:dyDescent="0.15"/>
  <cols>
    <col min="1" max="1" width="50.625" style="1" customWidth="1"/>
    <col min="2" max="16384" width="9" style="1"/>
  </cols>
  <sheetData>
    <row r="1" spans="1:45" x14ac:dyDescent="0.15">
      <c r="A1" s="1" t="s">
        <v>0</v>
      </c>
    </row>
    <row r="2" spans="1:45" x14ac:dyDescent="0.15">
      <c r="A2" s="2"/>
      <c r="B2" s="3" t="s">
        <v>1</v>
      </c>
      <c r="C2" s="4"/>
      <c r="D2" s="4"/>
      <c r="E2" s="4"/>
      <c r="F2" s="4"/>
      <c r="G2" s="4"/>
      <c r="H2" s="4"/>
      <c r="I2" s="4"/>
      <c r="J2" s="5"/>
      <c r="K2" s="6" t="s">
        <v>2</v>
      </c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8"/>
    </row>
    <row r="3" spans="1:45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3" t="s">
        <v>3</v>
      </c>
      <c r="L3" s="4"/>
      <c r="M3" s="4"/>
      <c r="N3" s="4"/>
      <c r="O3" s="4"/>
      <c r="P3" s="5"/>
      <c r="Q3" s="3" t="s">
        <v>4</v>
      </c>
      <c r="R3" s="4"/>
      <c r="S3" s="4"/>
      <c r="T3" s="4"/>
      <c r="U3" s="5"/>
      <c r="V3" s="3" t="s">
        <v>5</v>
      </c>
      <c r="W3" s="4"/>
      <c r="X3" s="4"/>
      <c r="Y3" s="5"/>
      <c r="Z3" s="6" t="s">
        <v>6</v>
      </c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8"/>
    </row>
    <row r="4" spans="1:45" x14ac:dyDescent="0.15">
      <c r="A4" s="9"/>
      <c r="B4" s="13"/>
      <c r="C4" s="14"/>
      <c r="D4" s="14"/>
      <c r="E4" s="14"/>
      <c r="F4" s="14"/>
      <c r="G4" s="14"/>
      <c r="H4" s="14"/>
      <c r="I4" s="14"/>
      <c r="J4" s="15"/>
      <c r="K4" s="13"/>
      <c r="L4" s="14"/>
      <c r="M4" s="14"/>
      <c r="N4" s="14"/>
      <c r="O4" s="14"/>
      <c r="P4" s="15"/>
      <c r="Q4" s="13"/>
      <c r="R4" s="14"/>
      <c r="S4" s="14"/>
      <c r="T4" s="14"/>
      <c r="U4" s="15"/>
      <c r="V4" s="13"/>
      <c r="W4" s="14"/>
      <c r="X4" s="14"/>
      <c r="Y4" s="15"/>
      <c r="Z4" s="6" t="s">
        <v>7</v>
      </c>
      <c r="AA4" s="7"/>
      <c r="AB4" s="7"/>
      <c r="AC4" s="8"/>
      <c r="AD4" s="6" t="s">
        <v>8</v>
      </c>
      <c r="AE4" s="7"/>
      <c r="AF4" s="7"/>
      <c r="AG4" s="8"/>
      <c r="AH4" s="6" t="s">
        <v>9</v>
      </c>
      <c r="AI4" s="7"/>
      <c r="AJ4" s="7"/>
      <c r="AK4" s="8"/>
      <c r="AL4" s="6" t="s">
        <v>10</v>
      </c>
      <c r="AM4" s="7"/>
      <c r="AN4" s="7"/>
      <c r="AO4" s="8"/>
      <c r="AP4" s="6" t="s">
        <v>11</v>
      </c>
      <c r="AQ4" s="7"/>
      <c r="AR4" s="7"/>
      <c r="AS4" s="8"/>
    </row>
    <row r="5" spans="1:45" x14ac:dyDescent="0.15">
      <c r="A5" s="16"/>
      <c r="B5" s="17" t="s">
        <v>12</v>
      </c>
      <c r="C5" s="17" t="s">
        <v>13</v>
      </c>
      <c r="D5" s="17" t="s">
        <v>14</v>
      </c>
      <c r="E5" s="17" t="s">
        <v>15</v>
      </c>
      <c r="F5" s="17" t="s">
        <v>16</v>
      </c>
      <c r="G5" s="17" t="s">
        <v>17</v>
      </c>
      <c r="H5" s="17" t="s">
        <v>18</v>
      </c>
      <c r="I5" s="17" t="s">
        <v>19</v>
      </c>
      <c r="J5" s="17" t="s">
        <v>20</v>
      </c>
      <c r="K5" s="17" t="s">
        <v>21</v>
      </c>
      <c r="L5" s="17" t="s">
        <v>22</v>
      </c>
      <c r="M5" s="17" t="s">
        <v>23</v>
      </c>
      <c r="N5" s="17" t="s">
        <v>24</v>
      </c>
      <c r="O5" s="17" t="s">
        <v>25</v>
      </c>
      <c r="P5" s="17" t="s">
        <v>26</v>
      </c>
      <c r="Q5" s="17" t="s">
        <v>7</v>
      </c>
      <c r="R5" s="17" t="s">
        <v>8</v>
      </c>
      <c r="S5" s="17" t="s">
        <v>9</v>
      </c>
      <c r="T5" s="17" t="s">
        <v>10</v>
      </c>
      <c r="U5" s="17" t="s">
        <v>11</v>
      </c>
      <c r="V5" s="17" t="s">
        <v>27</v>
      </c>
      <c r="W5" s="17" t="s">
        <v>28</v>
      </c>
      <c r="X5" s="17" t="s">
        <v>29</v>
      </c>
      <c r="Y5" s="17" t="s">
        <v>30</v>
      </c>
      <c r="Z5" s="17" t="s">
        <v>27</v>
      </c>
      <c r="AA5" s="17" t="s">
        <v>28</v>
      </c>
      <c r="AB5" s="17" t="s">
        <v>29</v>
      </c>
      <c r="AC5" s="17" t="s">
        <v>30</v>
      </c>
      <c r="AD5" s="17" t="s">
        <v>27</v>
      </c>
      <c r="AE5" s="17" t="s">
        <v>28</v>
      </c>
      <c r="AF5" s="17" t="s">
        <v>29</v>
      </c>
      <c r="AG5" s="17" t="s">
        <v>30</v>
      </c>
      <c r="AH5" s="17" t="s">
        <v>27</v>
      </c>
      <c r="AI5" s="17" t="s">
        <v>28</v>
      </c>
      <c r="AJ5" s="17" t="s">
        <v>29</v>
      </c>
      <c r="AK5" s="17" t="s">
        <v>30</v>
      </c>
      <c r="AL5" s="17" t="s">
        <v>27</v>
      </c>
      <c r="AM5" s="17" t="s">
        <v>28</v>
      </c>
      <c r="AN5" s="17" t="s">
        <v>29</v>
      </c>
      <c r="AO5" s="17" t="s">
        <v>30</v>
      </c>
      <c r="AP5" s="17" t="s">
        <v>27</v>
      </c>
      <c r="AQ5" s="17" t="s">
        <v>28</v>
      </c>
      <c r="AR5" s="17" t="s">
        <v>29</v>
      </c>
      <c r="AS5" s="17" t="s">
        <v>30</v>
      </c>
    </row>
    <row r="6" spans="1:45" x14ac:dyDescent="0.15">
      <c r="A6" s="17" t="s">
        <v>31</v>
      </c>
      <c r="B6" s="18">
        <v>85</v>
      </c>
      <c r="C6" s="18">
        <v>8700</v>
      </c>
      <c r="D6" s="18">
        <v>2920</v>
      </c>
      <c r="E6" s="18">
        <v>2752</v>
      </c>
      <c r="F6" s="18">
        <v>2720</v>
      </c>
      <c r="G6" s="18">
        <v>2498</v>
      </c>
      <c r="H6" s="18">
        <v>2356</v>
      </c>
      <c r="I6" s="19">
        <v>1.2</v>
      </c>
      <c r="J6" s="19">
        <v>80.7</v>
      </c>
      <c r="K6" s="18">
        <v>96</v>
      </c>
      <c r="L6" s="18">
        <v>1018</v>
      </c>
      <c r="M6" s="18">
        <v>346</v>
      </c>
      <c r="N6" s="18">
        <v>304</v>
      </c>
      <c r="O6" s="18">
        <v>243</v>
      </c>
      <c r="P6" s="18">
        <v>349</v>
      </c>
      <c r="Q6" s="18">
        <v>166</v>
      </c>
      <c r="R6" s="18">
        <v>129</v>
      </c>
      <c r="S6" s="18">
        <v>2044</v>
      </c>
      <c r="T6" s="18">
        <v>17</v>
      </c>
      <c r="U6" s="18">
        <v>107</v>
      </c>
      <c r="V6" s="18">
        <v>1859</v>
      </c>
      <c r="W6" s="18">
        <v>244</v>
      </c>
      <c r="X6" s="18">
        <v>126</v>
      </c>
      <c r="Y6" s="18">
        <v>127</v>
      </c>
      <c r="Z6" s="18">
        <v>136</v>
      </c>
      <c r="AA6" s="18">
        <v>18</v>
      </c>
      <c r="AB6" s="18">
        <v>7</v>
      </c>
      <c r="AC6" s="18">
        <v>5</v>
      </c>
      <c r="AD6" s="18">
        <v>102</v>
      </c>
      <c r="AE6" s="18">
        <v>14</v>
      </c>
      <c r="AF6" s="18">
        <v>7</v>
      </c>
      <c r="AG6" s="18">
        <v>6</v>
      </c>
      <c r="AH6" s="18">
        <v>1621</v>
      </c>
      <c r="AI6" s="18">
        <v>212</v>
      </c>
      <c r="AJ6" s="18">
        <v>98</v>
      </c>
      <c r="AK6" s="18">
        <v>113</v>
      </c>
      <c r="AL6" s="18">
        <v>0</v>
      </c>
      <c r="AM6" s="18">
        <v>0</v>
      </c>
      <c r="AN6" s="18">
        <v>14</v>
      </c>
      <c r="AO6" s="18">
        <v>3</v>
      </c>
      <c r="AP6" s="18">
        <v>87</v>
      </c>
      <c r="AQ6" s="18">
        <v>7</v>
      </c>
      <c r="AR6" s="18">
        <v>7</v>
      </c>
      <c r="AS6" s="18">
        <v>6</v>
      </c>
    </row>
    <row r="7" spans="1:45" x14ac:dyDescent="0.15">
      <c r="A7" s="17" t="s">
        <v>32</v>
      </c>
      <c r="B7" s="18">
        <v>0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</row>
    <row r="8" spans="1:45" x14ac:dyDescent="0.15">
      <c r="A8" s="17" t="s">
        <v>33</v>
      </c>
      <c r="B8" s="18">
        <v>0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</row>
    <row r="9" spans="1:45" x14ac:dyDescent="0.15">
      <c r="A9" s="17" t="s">
        <v>34</v>
      </c>
      <c r="B9" s="18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</row>
    <row r="10" spans="1:45" x14ac:dyDescent="0.15">
      <c r="A10" s="17" t="s">
        <v>35</v>
      </c>
      <c r="B10" s="18">
        <v>0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</row>
    <row r="11" spans="1:45" x14ac:dyDescent="0.15">
      <c r="A11" s="17" t="s">
        <v>36</v>
      </c>
      <c r="B11" s="18">
        <v>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</row>
    <row r="12" spans="1:45" x14ac:dyDescent="0.15">
      <c r="A12" s="17" t="s">
        <v>37</v>
      </c>
      <c r="B12" s="18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</row>
    <row r="13" spans="1:45" x14ac:dyDescent="0.15">
      <c r="A13" s="17" t="s">
        <v>38</v>
      </c>
      <c r="B13" s="18">
        <v>0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</row>
    <row r="14" spans="1:45" x14ac:dyDescent="0.15">
      <c r="A14" s="17" t="s">
        <v>39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</row>
    <row r="15" spans="1:45" x14ac:dyDescent="0.15">
      <c r="A15" s="17" t="s">
        <v>40</v>
      </c>
      <c r="B15" s="18">
        <v>77</v>
      </c>
      <c r="C15" s="18">
        <f>7683+120</f>
        <v>7803</v>
      </c>
      <c r="D15" s="18">
        <f>2581+40</f>
        <v>2621</v>
      </c>
      <c r="E15" s="18">
        <f>2477+20</f>
        <v>2497</v>
      </c>
      <c r="F15" s="18">
        <f>2447+20</f>
        <v>2467</v>
      </c>
      <c r="G15" s="18">
        <f>2247+20</f>
        <v>2267</v>
      </c>
      <c r="H15" s="18">
        <f>2121+19</f>
        <v>2140</v>
      </c>
      <c r="I15" s="19">
        <f>F15/H15</f>
        <v>1.152803738317757</v>
      </c>
      <c r="J15" s="19">
        <f>H15/D15*100</f>
        <v>81.648225867989325</v>
      </c>
      <c r="K15" s="18">
        <v>95</v>
      </c>
      <c r="L15" s="18">
        <f>903+6</f>
        <v>909</v>
      </c>
      <c r="M15" s="18">
        <f>315+3</f>
        <v>318</v>
      </c>
      <c r="N15" s="18">
        <f>278+4</f>
        <v>282</v>
      </c>
      <c r="O15" s="18">
        <f>214+3</f>
        <v>217</v>
      </c>
      <c r="P15" s="18">
        <v>319</v>
      </c>
      <c r="Q15" s="18">
        <v>149</v>
      </c>
      <c r="R15" s="18">
        <v>112</v>
      </c>
      <c r="S15" s="18">
        <f>1846+18</f>
        <v>1864</v>
      </c>
      <c r="T15" s="18">
        <v>15</v>
      </c>
      <c r="U15" s="18">
        <v>107</v>
      </c>
      <c r="V15" s="18">
        <v>1679</v>
      </c>
      <c r="W15" s="18">
        <v>221</v>
      </c>
      <c r="X15" s="18">
        <v>116</v>
      </c>
      <c r="Y15" s="18">
        <f>111+13</f>
        <v>124</v>
      </c>
      <c r="Z15" s="18">
        <v>121</v>
      </c>
      <c r="AA15" s="18">
        <v>17</v>
      </c>
      <c r="AB15" s="18">
        <v>6</v>
      </c>
      <c r="AC15" s="18">
        <v>5</v>
      </c>
      <c r="AD15" s="18">
        <v>90</v>
      </c>
      <c r="AE15" s="18">
        <v>11</v>
      </c>
      <c r="AF15" s="18">
        <v>5</v>
      </c>
      <c r="AG15" s="18">
        <v>6</v>
      </c>
      <c r="AH15" s="18">
        <v>1468</v>
      </c>
      <c r="AI15" s="18">
        <f>188+5</f>
        <v>193</v>
      </c>
      <c r="AJ15" s="18">
        <v>92</v>
      </c>
      <c r="AK15" s="18">
        <f>99+12</f>
        <v>111</v>
      </c>
      <c r="AL15" s="18">
        <v>0</v>
      </c>
      <c r="AM15" s="18">
        <v>0</v>
      </c>
      <c r="AN15" s="18">
        <v>13</v>
      </c>
      <c r="AO15" s="18">
        <v>2</v>
      </c>
      <c r="AP15" s="18">
        <v>87</v>
      </c>
      <c r="AQ15" s="18">
        <v>7</v>
      </c>
      <c r="AR15" s="18">
        <v>7</v>
      </c>
      <c r="AS15" s="18">
        <v>6</v>
      </c>
    </row>
    <row r="16" spans="1:45" x14ac:dyDescent="0.15">
      <c r="A16" s="17" t="s">
        <v>41</v>
      </c>
      <c r="B16" s="18">
        <v>8</v>
      </c>
      <c r="C16" s="18">
        <f>1017-120</f>
        <v>897</v>
      </c>
      <c r="D16" s="18">
        <f>339-40</f>
        <v>299</v>
      </c>
      <c r="E16" s="18">
        <f>275-20</f>
        <v>255</v>
      </c>
      <c r="F16" s="18">
        <f>273-20</f>
        <v>253</v>
      </c>
      <c r="G16" s="18">
        <f>251-20</f>
        <v>231</v>
      </c>
      <c r="H16" s="18">
        <f>235-19</f>
        <v>216</v>
      </c>
      <c r="I16" s="19">
        <f>F16/H16</f>
        <v>1.1712962962962963</v>
      </c>
      <c r="J16" s="19">
        <f>H16/D16*100</f>
        <v>72.240802675585286</v>
      </c>
      <c r="K16" s="18">
        <v>1</v>
      </c>
      <c r="L16" s="18">
        <f>115-6</f>
        <v>109</v>
      </c>
      <c r="M16" s="18">
        <f>31-3</f>
        <v>28</v>
      </c>
      <c r="N16" s="18">
        <f>26-4</f>
        <v>22</v>
      </c>
      <c r="O16" s="18">
        <f>29-3</f>
        <v>26</v>
      </c>
      <c r="P16" s="18">
        <v>30</v>
      </c>
      <c r="Q16" s="18">
        <v>17</v>
      </c>
      <c r="R16" s="18">
        <v>17</v>
      </c>
      <c r="S16" s="18">
        <f>198-18</f>
        <v>180</v>
      </c>
      <c r="T16" s="18">
        <v>2</v>
      </c>
      <c r="U16" s="18">
        <v>0</v>
      </c>
      <c r="V16" s="18">
        <v>180</v>
      </c>
      <c r="W16" s="18">
        <v>23</v>
      </c>
      <c r="X16" s="18">
        <v>10</v>
      </c>
      <c r="Y16" s="18">
        <f>16-13</f>
        <v>3</v>
      </c>
      <c r="Z16" s="18">
        <v>15</v>
      </c>
      <c r="AA16" s="18">
        <v>1</v>
      </c>
      <c r="AB16" s="18">
        <v>1</v>
      </c>
      <c r="AC16" s="18">
        <v>0</v>
      </c>
      <c r="AD16" s="18">
        <v>12</v>
      </c>
      <c r="AE16" s="18">
        <v>3</v>
      </c>
      <c r="AF16" s="18">
        <v>2</v>
      </c>
      <c r="AG16" s="18">
        <v>0</v>
      </c>
      <c r="AH16" s="18">
        <v>153</v>
      </c>
      <c r="AI16" s="18">
        <f>24-5</f>
        <v>19</v>
      </c>
      <c r="AJ16" s="18">
        <v>6</v>
      </c>
      <c r="AK16" s="18">
        <f>14-12</f>
        <v>2</v>
      </c>
      <c r="AL16" s="18">
        <v>0</v>
      </c>
      <c r="AM16" s="18">
        <v>0</v>
      </c>
      <c r="AN16" s="18">
        <v>1</v>
      </c>
      <c r="AO16" s="18">
        <v>1</v>
      </c>
      <c r="AP16" s="18">
        <v>0</v>
      </c>
      <c r="AQ16" s="18">
        <v>0</v>
      </c>
      <c r="AR16" s="18">
        <v>0</v>
      </c>
      <c r="AS16" s="18">
        <v>0</v>
      </c>
    </row>
    <row r="17" spans="1:45" x14ac:dyDescent="0.15">
      <c r="A17" s="17" t="s">
        <v>42</v>
      </c>
      <c r="B17" s="18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</row>
    <row r="18" spans="1:45" x14ac:dyDescent="0.15">
      <c r="A18" s="17" t="s">
        <v>43</v>
      </c>
      <c r="B18" s="18">
        <v>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</row>
    <row r="19" spans="1:45" x14ac:dyDescent="0.15">
      <c r="A19" s="17" t="s">
        <v>44</v>
      </c>
      <c r="B19" s="18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</row>
    <row r="20" spans="1:45" x14ac:dyDescent="0.15">
      <c r="A20" s="17" t="s">
        <v>45</v>
      </c>
      <c r="B20" s="18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</row>
    <row r="21" spans="1:45" x14ac:dyDescent="0.15">
      <c r="A21" s="17" t="s">
        <v>46</v>
      </c>
      <c r="B21" s="18">
        <v>85</v>
      </c>
      <c r="C21" s="18">
        <v>8700</v>
      </c>
      <c r="D21" s="18">
        <v>2920</v>
      </c>
      <c r="E21" s="18">
        <v>2752</v>
      </c>
      <c r="F21" s="18">
        <v>2720</v>
      </c>
      <c r="G21" s="18">
        <v>2498</v>
      </c>
      <c r="H21" s="18">
        <v>2356</v>
      </c>
      <c r="I21" s="19">
        <v>1.2</v>
      </c>
      <c r="J21" s="19">
        <v>80.7</v>
      </c>
      <c r="K21" s="18">
        <v>96</v>
      </c>
      <c r="L21" s="18">
        <v>1018</v>
      </c>
      <c r="M21" s="18">
        <v>346</v>
      </c>
      <c r="N21" s="18">
        <v>304</v>
      </c>
      <c r="O21" s="18">
        <v>243</v>
      </c>
      <c r="P21" s="18">
        <v>349</v>
      </c>
      <c r="Q21" s="18">
        <v>166</v>
      </c>
      <c r="R21" s="18">
        <v>129</v>
      </c>
      <c r="S21" s="18">
        <v>2044</v>
      </c>
      <c r="T21" s="18">
        <v>17</v>
      </c>
      <c r="U21" s="18">
        <v>107</v>
      </c>
      <c r="V21" s="18">
        <v>1859</v>
      </c>
      <c r="W21" s="18">
        <v>244</v>
      </c>
      <c r="X21" s="18">
        <v>126</v>
      </c>
      <c r="Y21" s="18">
        <v>127</v>
      </c>
      <c r="Z21" s="18">
        <v>136</v>
      </c>
      <c r="AA21" s="18">
        <v>18</v>
      </c>
      <c r="AB21" s="18">
        <v>7</v>
      </c>
      <c r="AC21" s="18">
        <v>5</v>
      </c>
      <c r="AD21" s="18">
        <v>102</v>
      </c>
      <c r="AE21" s="18">
        <v>14</v>
      </c>
      <c r="AF21" s="18">
        <v>7</v>
      </c>
      <c r="AG21" s="18">
        <v>6</v>
      </c>
      <c r="AH21" s="18">
        <v>1621</v>
      </c>
      <c r="AI21" s="18">
        <v>212</v>
      </c>
      <c r="AJ21" s="18">
        <v>98</v>
      </c>
      <c r="AK21" s="18">
        <v>113</v>
      </c>
      <c r="AL21" s="18">
        <v>0</v>
      </c>
      <c r="AM21" s="18">
        <v>0</v>
      </c>
      <c r="AN21" s="18">
        <v>14</v>
      </c>
      <c r="AO21" s="18">
        <v>3</v>
      </c>
      <c r="AP21" s="18">
        <v>87</v>
      </c>
      <c r="AQ21" s="18">
        <v>7</v>
      </c>
      <c r="AR21" s="18">
        <v>7</v>
      </c>
      <c r="AS21" s="18">
        <v>6</v>
      </c>
    </row>
    <row r="22" spans="1:45" x14ac:dyDescent="0.15">
      <c r="A22" s="17" t="s">
        <v>47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</row>
    <row r="23" spans="1:45" x14ac:dyDescent="0.15">
      <c r="A23" s="17" t="s">
        <v>48</v>
      </c>
      <c r="B23" s="18">
        <v>85</v>
      </c>
      <c r="C23" s="18">
        <v>8700</v>
      </c>
      <c r="D23" s="18">
        <v>2920</v>
      </c>
      <c r="E23" s="18">
        <v>2752</v>
      </c>
      <c r="F23" s="18">
        <v>2720</v>
      </c>
      <c r="G23" s="18">
        <v>2498</v>
      </c>
      <c r="H23" s="18">
        <v>2356</v>
      </c>
      <c r="I23" s="19">
        <v>1.2</v>
      </c>
      <c r="J23" s="19">
        <v>80.7</v>
      </c>
      <c r="K23" s="18">
        <v>96</v>
      </c>
      <c r="L23" s="18">
        <v>1018</v>
      </c>
      <c r="M23" s="18">
        <v>346</v>
      </c>
      <c r="N23" s="18">
        <v>304</v>
      </c>
      <c r="O23" s="18">
        <v>243</v>
      </c>
      <c r="P23" s="18">
        <v>349</v>
      </c>
      <c r="Q23" s="18">
        <v>166</v>
      </c>
      <c r="R23" s="18">
        <v>129</v>
      </c>
      <c r="S23" s="18">
        <v>2044</v>
      </c>
      <c r="T23" s="18">
        <v>17</v>
      </c>
      <c r="U23" s="18">
        <v>107</v>
      </c>
      <c r="V23" s="18">
        <v>1859</v>
      </c>
      <c r="W23" s="18">
        <v>244</v>
      </c>
      <c r="X23" s="18">
        <v>126</v>
      </c>
      <c r="Y23" s="18">
        <v>127</v>
      </c>
      <c r="Z23" s="18">
        <v>136</v>
      </c>
      <c r="AA23" s="18">
        <v>18</v>
      </c>
      <c r="AB23" s="18">
        <v>7</v>
      </c>
      <c r="AC23" s="18">
        <v>5</v>
      </c>
      <c r="AD23" s="18">
        <v>102</v>
      </c>
      <c r="AE23" s="18">
        <v>14</v>
      </c>
      <c r="AF23" s="18">
        <v>7</v>
      </c>
      <c r="AG23" s="18">
        <v>6</v>
      </c>
      <c r="AH23" s="18">
        <v>1621</v>
      </c>
      <c r="AI23" s="18">
        <v>212</v>
      </c>
      <c r="AJ23" s="18">
        <v>98</v>
      </c>
      <c r="AK23" s="18">
        <v>113</v>
      </c>
      <c r="AL23" s="18">
        <v>0</v>
      </c>
      <c r="AM23" s="18">
        <v>0</v>
      </c>
      <c r="AN23" s="18">
        <v>14</v>
      </c>
      <c r="AO23" s="18">
        <v>3</v>
      </c>
      <c r="AP23" s="18">
        <v>87</v>
      </c>
      <c r="AQ23" s="18">
        <v>7</v>
      </c>
      <c r="AR23" s="18">
        <v>7</v>
      </c>
      <c r="AS23" s="18">
        <v>6</v>
      </c>
    </row>
    <row r="24" spans="1:45" x14ac:dyDescent="0.15">
      <c r="A24" s="17" t="s">
        <v>49</v>
      </c>
      <c r="B24" s="18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</row>
  </sheetData>
  <mergeCells count="16">
    <mergeCell ref="AH4:AK4"/>
    <mergeCell ref="AL4:AO4"/>
    <mergeCell ref="AP4:AS4"/>
    <mergeCell ref="B4:J4"/>
    <mergeCell ref="K4:P4"/>
    <mergeCell ref="Q4:U4"/>
    <mergeCell ref="V4:Y4"/>
    <mergeCell ref="Z4:AC4"/>
    <mergeCell ref="AD4:AG4"/>
    <mergeCell ref="B2:J2"/>
    <mergeCell ref="K2:AS2"/>
    <mergeCell ref="B3:J3"/>
    <mergeCell ref="K3:P3"/>
    <mergeCell ref="Q3:U3"/>
    <mergeCell ref="V3:Y3"/>
    <mergeCell ref="Z3:AS3"/>
  </mergeCells>
  <phoneticPr fontId="2"/>
  <pageMargins left="0.7" right="0.7" top="0.75" bottom="0.75" header="0.3" footer="0.3"/>
  <pageSetup paperSize="9" fitToWidth="0" orientation="landscape" r:id="rId1"/>
  <headerFooter>
    <oddHeader>&amp;L学校養成所入学状況、学校養成所区分別（看護師2年課程定時制）再掲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第１８－１表　</vt:lpstr>
      <vt:lpstr>'第１８－１表　'!Print_Area</vt:lpstr>
      <vt:lpstr>'第１８－１表　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2024-09-06T10:20:20Z</dcterms:created>
  <dcterms:modified xsi:type="dcterms:W3CDTF">2024-09-06T10:21:34Z</dcterms:modified>
</cp:coreProperties>
</file>